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3"/>
  </bookViews>
  <sheets>
    <sheet name="F7a_PI" sheetId="1" r:id="rId1"/>
    <sheet name="F7b-PE" sheetId="2" r:id="rId2"/>
    <sheet name="F7C-RI" sheetId="3" r:id="rId3"/>
    <sheet name="F7D-RE" sheetId="4" r:id="rId4"/>
  </sheets>
  <definedNames/>
  <calcPr fullCalcOnLoad="1"/>
</workbook>
</file>

<file path=xl/sharedStrings.xml><?xml version="1.0" encoding="utf-8"?>
<sst xmlns="http://schemas.openxmlformats.org/spreadsheetml/2006/main" count="138" uniqueCount="69">
  <si>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</si>
  <si>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</si>
  <si>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</si>
  <si>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</si>
  <si>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</si>
  <si>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</si>
  <si>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</si>
  <si>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</si>
  <si>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</si>
  <si>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</si>
  <si>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</si>
  <si>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</si>
  <si>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</si>
  <si>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</si>
  <si>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</si>
  <si>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</si>
  <si>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</si>
  <si>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</si>
  <si>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</si>
  <si>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</si>
  <si>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</si>
  <si>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</si>
  <si>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</si>
  <si>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</si>
  <si>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</si>
  <si>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</si>
  <si>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</si>
  <si>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</si>
  <si>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</si>
  <si>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</si>
  <si>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</si>
  <si>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Instituto de Información Estadística, Geográfica y Catastral del Estado de Campeche (a)</t>
  </si>
  <si>
    <t>2025 (d)</t>
  </si>
  <si>
    <t>2026 (d)</t>
  </si>
  <si>
    <t>2027 (d)</t>
  </si>
  <si>
    <t>Proyecciones de Egresos - LDF</t>
  </si>
  <si>
    <t>(CIFRAS NOMINALES)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</si>
  <si>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</si>
  <si>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</si>
  <si>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</si>
  <si>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</si>
  <si>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</si>
  <si>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</si>
  <si>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</si>
  <si>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</si>
  <si>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</si>
  <si>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</si>
  <si>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</si>
  <si>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</si>
  <si>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</si>
  <si>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t>Resultados de Ingresos - LDF</t>
  </si>
  <si>
    <t>2018 (c)</t>
  </si>
  <si>
    <t>2019 (c)</t>
  </si>
  <si>
    <t>2020 (c)</t>
  </si>
  <si>
    <t>2021 (c)</t>
  </si>
  <si>
    <t>1. Ingresos de Libre Disposición (1=A+B+C+D+E+F+G+H+I+J+K+L)</t>
  </si>
  <si>
    <t>G.    Ingresos por Venta de Bienes y Prestación de
Servicios</t>
  </si>
  <si>
    <t xml:space="preserve">J.    Transferencias y Asignaciones 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</si>
  <si>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</si>
  <si>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3. Ingresos Derivados de Financiamientos (3=A)</t>
  </si>
  <si>
    <t>4. Total de Resultados de Ingresos (4=1+2+3)</t>
  </si>
  <si>
    <t>Resultados de Egresos - LDF</t>
  </si>
  <si>
    <t>3. Total del Resultado de Egresos (3=1+2)</t>
  </si>
  <si>
    <t xml:space="preserve">2023 (de iniciativa de Ley) (c) </t>
  </si>
  <si>
    <t>2024(d)</t>
  </si>
  <si>
    <t>2028 (d)</t>
  </si>
  <si>
    <t>2023 (de proyecto de presupuesto) (c)</t>
  </si>
  <si>
    <t>2022 (c)</t>
  </si>
  <si>
    <t>2023 (d)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</si>
</sst>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justify" vertical="center" wrapText="1"/>
    </xf>
    <xf numFmtId="0" fontId="41" fillId="0" borderId="13" xfId="0" applyFont="1" applyFill="1" applyBorder="1" applyAlignment="1">
      <alignment horizontal="right" vertical="center" wrapText="1"/>
    </xf>
    <xf numFmtId="0" fontId="42" fillId="0" borderId="12" xfId="0" applyFont="1" applyFill="1" applyBorder="1" applyAlignment="1">
      <alignment horizontal="left" vertical="center" wrapText="1" indent="1"/>
    </xf>
    <xf numFmtId="0" fontId="41" fillId="0" borderId="12" xfId="0" applyFont="1" applyFill="1" applyBorder="1" applyAlignment="1">
      <alignment horizontal="left" vertical="center" wrapText="1" indent="3"/>
    </xf>
    <xf numFmtId="0" fontId="41" fillId="0" borderId="12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164" fontId="42" fillId="0" borderId="13" xfId="0" applyNumberFormat="1" applyFont="1" applyFill="1" applyBorder="1" applyAlignment="1">
      <alignment horizontal="right" vertical="center" wrapText="1"/>
    </xf>
    <xf numFmtId="164" fontId="41" fillId="0" borderId="13" xfId="0" applyNumberFormat="1" applyFont="1" applyFill="1" applyBorder="1" applyAlignment="1">
      <alignment horizontal="right" vertical="center" wrapText="1"/>
    </xf>
    <xf numFmtId="164" fontId="41" fillId="0" borderId="11" xfId="0" applyNumberFormat="1" applyFont="1" applyFill="1" applyBorder="1" applyAlignment="1">
      <alignment horizontal="right" vertical="center" wrapText="1"/>
    </xf>
    <xf numFmtId="44" fontId="41" fillId="0" borderId="0" xfId="50" applyFont="1" applyAlignment="1">
      <alignment/>
    </xf>
    <xf numFmtId="164" fontId="41" fillId="0" borderId="13" xfId="0" applyNumberFormat="1" applyFont="1" applyBorder="1" applyAlignment="1">
      <alignment horizontal="right" vertical="center"/>
    </xf>
    <xf numFmtId="44" fontId="41" fillId="0" borderId="0" xfId="0" applyNumberFormat="1" applyFont="1" applyAlignment="1">
      <alignment/>
    </xf>
    <xf numFmtId="0" fontId="42" fillId="0" borderId="12" xfId="0" applyFont="1" applyBorder="1" applyAlignment="1">
      <alignment horizontal="left" vertical="center" wrapText="1" indent="1"/>
    </xf>
    <xf numFmtId="164" fontId="42" fillId="0" borderId="13" xfId="0" applyNumberFormat="1" applyFont="1" applyBorder="1" applyAlignment="1">
      <alignment horizontal="right" vertical="center" wrapText="1"/>
    </xf>
    <xf numFmtId="0" fontId="41" fillId="0" borderId="12" xfId="0" applyFont="1" applyBorder="1" applyAlignment="1">
      <alignment horizontal="left" vertical="center" wrapText="1" indent="3"/>
    </xf>
    <xf numFmtId="164" fontId="41" fillId="0" borderId="13" xfId="0" applyNumberFormat="1" applyFont="1" applyBorder="1" applyAlignment="1">
      <alignment horizontal="right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justify" vertical="center" wrapText="1"/>
    </xf>
    <xf numFmtId="164" fontId="41" fillId="0" borderId="11" xfId="0" applyNumberFormat="1" applyFont="1" applyBorder="1" applyAlignment="1">
      <alignment horizontal="right" vertical="center" wrapText="1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justify" vertical="center" wrapText="1"/>
    </xf>
    <xf numFmtId="164" fontId="42" fillId="0" borderId="13" xfId="0" applyNumberFormat="1" applyFont="1" applyFill="1" applyBorder="1" applyAlignment="1">
      <alignment vertical="center"/>
    </xf>
    <xf numFmtId="0" fontId="41" fillId="0" borderId="12" xfId="0" applyFont="1" applyFill="1" applyBorder="1" applyAlignment="1">
      <alignment horizontal="left" vertical="center" wrapText="1" indent="4"/>
    </xf>
    <xf numFmtId="164" fontId="41" fillId="0" borderId="13" xfId="0" applyNumberFormat="1" applyFont="1" applyFill="1" applyBorder="1" applyAlignment="1">
      <alignment vertical="center"/>
    </xf>
    <xf numFmtId="165" fontId="41" fillId="0" borderId="13" xfId="0" applyNumberFormat="1" applyFont="1" applyBorder="1" applyAlignment="1">
      <alignment horizontal="center" vertical="center"/>
    </xf>
    <xf numFmtId="164" fontId="41" fillId="0" borderId="13" xfId="0" applyNumberFormat="1" applyFont="1" applyBorder="1" applyAlignment="1">
      <alignment horizontal="center" vertical="center"/>
    </xf>
    <xf numFmtId="165" fontId="41" fillId="0" borderId="13" xfId="0" applyNumberFormat="1" applyFont="1" applyBorder="1" applyAlignment="1">
      <alignment horizontal="right" vertical="center"/>
    </xf>
    <xf numFmtId="0" fontId="41" fillId="0" borderId="14" xfId="0" applyFont="1" applyFill="1" applyBorder="1" applyAlignment="1">
      <alignment horizontal="justify" vertical="center" wrapText="1"/>
    </xf>
    <xf numFmtId="164" fontId="41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justify" vertical="center"/>
    </xf>
    <xf numFmtId="164" fontId="3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horizontal="justify" vertical="center"/>
    </xf>
    <xf numFmtId="164" fontId="2" fillId="0" borderId="13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right" vertical="center"/>
    </xf>
    <xf numFmtId="165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justify" vertical="center"/>
    </xf>
    <xf numFmtId="164" fontId="2" fillId="0" borderId="11" xfId="0" applyNumberFormat="1" applyFont="1" applyBorder="1" applyAlignment="1">
      <alignment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64" fontId="41" fillId="0" borderId="13" xfId="0" applyNumberFormat="1" applyFont="1" applyBorder="1" applyAlignment="1">
      <alignment horizontal="right" vertical="center" wrapText="1"/>
    </xf>
    <xf numFmtId="164" fontId="41" fillId="0" borderId="12" xfId="0" applyNumberFormat="1" applyFont="1" applyBorder="1" applyAlignment="1">
      <alignment horizontal="right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right" vertical="center" wrapText="1"/>
    </xf>
    <xf numFmtId="0" fontId="42" fillId="33" borderId="16" xfId="0" applyFont="1" applyFill="1" applyBorder="1" applyAlignment="1">
      <alignment horizontal="center" vertical="center"/>
    </xf>
    <xf numFmtId="164" fontId="41" fillId="0" borderId="13" xfId="0" applyNumberFormat="1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33" sqref="E33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9" width="12.8515625" style="1" bestFit="1" customWidth="1"/>
    <col min="10" max="16384" width="11.421875" style="1" customWidth="1"/>
  </cols>
  <sheetData>
    <row r="1" ht="13.5" thickBot="1"/>
    <row r="2" spans="2:8" ht="12.75">
      <c r="B2" s="46" t="s">
        <v>31</v>
      </c>
      <c r="C2" s="47"/>
      <c r="D2" s="47"/>
      <c r="E2" s="47"/>
      <c r="F2" s="47"/>
      <c r="G2" s="47"/>
      <c r="H2" s="48"/>
    </row>
    <row r="3" spans="2:8" ht="12.75">
      <c r="B3" s="49" t="s">
        <v>0</v>
      </c>
      <c r="C3" s="50"/>
      <c r="D3" s="50"/>
      <c r="E3" s="50"/>
      <c r="F3" s="50"/>
      <c r="G3" s="50"/>
      <c r="H3" s="51"/>
    </row>
    <row r="4" spans="2:8" ht="12.75">
      <c r="B4" s="49" t="s">
        <v>1</v>
      </c>
      <c r="C4" s="50"/>
      <c r="D4" s="50"/>
      <c r="E4" s="50"/>
      <c r="F4" s="50"/>
      <c r="G4" s="50"/>
      <c r="H4" s="51"/>
    </row>
    <row r="5" spans="2:8" ht="13.5" thickBot="1">
      <c r="B5" s="52" t="s">
        <v>2</v>
      </c>
      <c r="C5" s="53"/>
      <c r="D5" s="53"/>
      <c r="E5" s="53"/>
      <c r="F5" s="53"/>
      <c r="G5" s="53"/>
      <c r="H5" s="54"/>
    </row>
    <row r="6" spans="2:8" ht="12.75">
      <c r="B6" s="55" t="s">
        <v>3</v>
      </c>
      <c r="C6" s="2" t="s">
        <v>4</v>
      </c>
      <c r="D6" s="57" t="s">
        <v>64</v>
      </c>
      <c r="E6" s="57" t="s">
        <v>32</v>
      </c>
      <c r="F6" s="57" t="s">
        <v>33</v>
      </c>
      <c r="G6" s="57" t="s">
        <v>34</v>
      </c>
      <c r="H6" s="57" t="s">
        <v>65</v>
      </c>
    </row>
    <row r="7" spans="2:8" ht="26.25" thickBot="1">
      <c r="B7" s="56"/>
      <c r="C7" s="3" t="s">
        <v>63</v>
      </c>
      <c r="D7" s="58"/>
      <c r="E7" s="58"/>
      <c r="F7" s="58"/>
      <c r="G7" s="58"/>
      <c r="H7" s="58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18370500</v>
      </c>
      <c r="D9" s="11">
        <f t="shared" si="0"/>
        <v>18543336</v>
      </c>
      <c r="E9" s="11">
        <f t="shared" si="0"/>
        <v>18465233</v>
      </c>
      <c r="F9" s="11">
        <f t="shared" si="0"/>
        <v>18418240</v>
      </c>
      <c r="G9" s="11">
        <f t="shared" si="0"/>
        <v>18387996</v>
      </c>
      <c r="H9" s="11">
        <f t="shared" si="0"/>
        <v>18579740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3076000</v>
      </c>
      <c r="D16" s="12">
        <v>2812000</v>
      </c>
      <c r="E16" s="12">
        <v>2820000</v>
      </c>
      <c r="F16" s="12">
        <v>2850500</v>
      </c>
      <c r="G16" s="12">
        <v>2890000</v>
      </c>
      <c r="H16" s="12">
        <v>3089000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9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  <c r="I18" s="16"/>
    </row>
    <row r="19" spans="2:11" ht="12.75">
      <c r="B19" s="7" t="s">
        <v>29</v>
      </c>
      <c r="C19" s="12">
        <f>1063005+14231495</f>
        <v>15294500</v>
      </c>
      <c r="D19" s="12">
        <v>15731336</v>
      </c>
      <c r="E19" s="12">
        <v>15645233</v>
      </c>
      <c r="F19" s="12">
        <v>15567740</v>
      </c>
      <c r="G19" s="12">
        <v>15497996</v>
      </c>
      <c r="H19" s="12">
        <v>15490740</v>
      </c>
      <c r="I19" s="14"/>
      <c r="K19" s="16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10000000</v>
      </c>
      <c r="D23" s="11">
        <f t="shared" si="1"/>
        <v>10000000</v>
      </c>
      <c r="E23" s="11">
        <f t="shared" si="1"/>
        <v>10000000</v>
      </c>
      <c r="F23" s="11">
        <f t="shared" si="1"/>
        <v>10000000</v>
      </c>
      <c r="G23" s="11">
        <f t="shared" si="1"/>
        <v>10000000</v>
      </c>
      <c r="H23" s="11">
        <f t="shared" si="1"/>
        <v>10000000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10000000</v>
      </c>
      <c r="D27" s="15">
        <v>10000000</v>
      </c>
      <c r="E27" s="15">
        <v>10000000</v>
      </c>
      <c r="F27" s="15">
        <v>10000000</v>
      </c>
      <c r="G27" s="15">
        <v>10000000</v>
      </c>
      <c r="H27" s="15">
        <v>10000000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28370500</v>
      </c>
      <c r="D33" s="11">
        <f t="shared" si="4"/>
        <v>28543336</v>
      </c>
      <c r="E33" s="11">
        <f t="shared" si="4"/>
        <v>28465233</v>
      </c>
      <c r="F33" s="11">
        <f t="shared" si="4"/>
        <v>28418240</v>
      </c>
      <c r="G33" s="11">
        <f t="shared" si="4"/>
        <v>28387996</v>
      </c>
      <c r="H33" s="11">
        <f t="shared" si="4"/>
        <v>28579740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1"/>
  <sheetViews>
    <sheetView zoomScalePageLayoutView="0" workbookViewId="0" topLeftCell="A1">
      <selection activeCell="C21" sqref="C21"/>
    </sheetView>
  </sheetViews>
  <sheetFormatPr defaultColWidth="11.00390625" defaultRowHeight="15"/>
  <cols>
    <col min="1" max="1" width="4.421875" style="1" customWidth="1"/>
    <col min="2" max="2" width="46.8515625" style="1" customWidth="1"/>
    <col min="3" max="3" width="15.421875" style="1" customWidth="1"/>
    <col min="4" max="8" width="13.421875" style="1" customWidth="1"/>
    <col min="9" max="16384" width="11.00390625" style="1" customWidth="1"/>
  </cols>
  <sheetData>
    <row r="1" ht="13.5" thickBot="1"/>
    <row r="2" spans="2:8" ht="12.75">
      <c r="B2" s="46" t="s">
        <v>31</v>
      </c>
      <c r="C2" s="47"/>
      <c r="D2" s="47"/>
      <c r="E2" s="47"/>
      <c r="F2" s="47"/>
      <c r="G2" s="47"/>
      <c r="H2" s="48"/>
    </row>
    <row r="3" spans="2:8" ht="12.75">
      <c r="B3" s="49" t="s">
        <v>35</v>
      </c>
      <c r="C3" s="50"/>
      <c r="D3" s="50"/>
      <c r="E3" s="50"/>
      <c r="F3" s="50"/>
      <c r="G3" s="50"/>
      <c r="H3" s="51"/>
    </row>
    <row r="4" spans="2:8" ht="12.75">
      <c r="B4" s="49" t="s">
        <v>1</v>
      </c>
      <c r="C4" s="50"/>
      <c r="D4" s="50"/>
      <c r="E4" s="50"/>
      <c r="F4" s="50"/>
      <c r="G4" s="50"/>
      <c r="H4" s="51"/>
    </row>
    <row r="5" spans="2:8" ht="13.5" thickBot="1">
      <c r="B5" s="52" t="s">
        <v>36</v>
      </c>
      <c r="C5" s="53"/>
      <c r="D5" s="53"/>
      <c r="E5" s="53"/>
      <c r="F5" s="53"/>
      <c r="G5" s="53"/>
      <c r="H5" s="54"/>
    </row>
    <row r="6" spans="2:8" ht="12.75">
      <c r="B6" s="55" t="s">
        <v>3</v>
      </c>
      <c r="C6" s="70" t="s">
        <v>4</v>
      </c>
      <c r="D6" s="57" t="s">
        <v>64</v>
      </c>
      <c r="E6" s="57" t="s">
        <v>32</v>
      </c>
      <c r="F6" s="57" t="s">
        <v>33</v>
      </c>
      <c r="G6" s="57" t="s">
        <v>34</v>
      </c>
      <c r="H6" s="57" t="s">
        <v>65</v>
      </c>
    </row>
    <row r="7" spans="2:8" ht="39" thickBot="1">
      <c r="B7" s="56"/>
      <c r="C7" s="71" t="s">
        <v>66</v>
      </c>
      <c r="D7" s="58"/>
      <c r="E7" s="58"/>
      <c r="F7" s="58"/>
      <c r="G7" s="58"/>
      <c r="H7" s="58"/>
    </row>
    <row r="8" spans="2:8" ht="12.75">
      <c r="B8" s="17" t="s">
        <v>37</v>
      </c>
      <c r="C8" s="18">
        <f aca="true" t="shared" si="0" ref="C8:H8">SUM(C9:C17)</f>
        <v>18370500</v>
      </c>
      <c r="D8" s="18">
        <f t="shared" si="0"/>
        <v>18543335.994999997</v>
      </c>
      <c r="E8" s="18">
        <f t="shared" si="0"/>
        <v>18465233.3095</v>
      </c>
      <c r="F8" s="18">
        <f t="shared" si="0"/>
        <v>18418240.4902215</v>
      </c>
      <c r="G8" s="18">
        <f t="shared" si="0"/>
        <v>18387996.47946568</v>
      </c>
      <c r="H8" s="18">
        <f t="shared" si="0"/>
        <v>18741307</v>
      </c>
    </row>
    <row r="9" spans="2:8" ht="12.75">
      <c r="B9" s="19" t="s">
        <v>38</v>
      </c>
      <c r="C9" s="68">
        <v>13862661</v>
      </c>
      <c r="D9" s="68">
        <v>14106429.45</v>
      </c>
      <c r="E9" s="68">
        <v>14035897.302749999</v>
      </c>
      <c r="F9" s="68">
        <v>13979753.713538999</v>
      </c>
      <c r="G9" s="68">
        <v>14092323.02055</v>
      </c>
      <c r="H9" s="69">
        <v>14126009</v>
      </c>
    </row>
    <row r="10" spans="2:8" ht="12.75">
      <c r="B10" s="19" t="s">
        <v>39</v>
      </c>
      <c r="C10" s="68">
        <v>744670</v>
      </c>
      <c r="D10" s="68">
        <v>321558</v>
      </c>
      <c r="E10" s="68">
        <v>318342.42</v>
      </c>
      <c r="F10" s="68">
        <v>315158.9958</v>
      </c>
      <c r="G10" s="68">
        <v>312007.405842</v>
      </c>
      <c r="H10" s="69">
        <v>336670</v>
      </c>
    </row>
    <row r="11" spans="2:8" ht="12.75">
      <c r="B11" s="19" t="s">
        <v>40</v>
      </c>
      <c r="C11" s="68">
        <v>3019871</v>
      </c>
      <c r="D11" s="68">
        <v>2090835.9388000001</v>
      </c>
      <c r="E11" s="68">
        <v>2069927.579412</v>
      </c>
      <c r="F11" s="68">
        <v>2049228.30361788</v>
      </c>
      <c r="G11" s="68">
        <v>2028736.020581701</v>
      </c>
      <c r="H11" s="69">
        <v>2177047</v>
      </c>
    </row>
    <row r="12" spans="2:8" ht="12.75">
      <c r="B12" s="19" t="s">
        <v>41</v>
      </c>
      <c r="C12" s="68">
        <v>19298</v>
      </c>
      <c r="D12" s="68">
        <v>263487.8862</v>
      </c>
      <c r="E12" s="68">
        <v>260853.007338</v>
      </c>
      <c r="F12" s="68">
        <v>258244.47726461999</v>
      </c>
      <c r="G12" s="68">
        <v>255662.03249197378</v>
      </c>
      <c r="H12" s="69">
        <v>271581</v>
      </c>
    </row>
    <row r="13" spans="2:8" ht="12.75">
      <c r="B13" s="19" t="s">
        <v>42</v>
      </c>
      <c r="C13" s="68">
        <v>724000</v>
      </c>
      <c r="D13" s="68">
        <v>1761024.72</v>
      </c>
      <c r="E13" s="68">
        <v>1780213</v>
      </c>
      <c r="F13" s="68">
        <v>1815855</v>
      </c>
      <c r="G13" s="68">
        <v>1699268</v>
      </c>
      <c r="H13" s="69">
        <v>1830000</v>
      </c>
    </row>
    <row r="14" spans="2:8" ht="12.75">
      <c r="B14" s="19" t="s">
        <v>43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</row>
    <row r="15" spans="2:8" ht="12.75">
      <c r="B15" s="19" t="s">
        <v>44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</row>
    <row r="16" spans="2:8" ht="12.75">
      <c r="B16" s="19" t="s">
        <v>45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</row>
    <row r="17" spans="2:8" ht="12.75">
      <c r="B17" s="19" t="s">
        <v>46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</row>
    <row r="18" spans="2:8" ht="12.75">
      <c r="B18" s="21"/>
      <c r="C18" s="20"/>
      <c r="D18" s="20"/>
      <c r="E18" s="20"/>
      <c r="F18" s="20"/>
      <c r="G18" s="20"/>
      <c r="H18" s="20"/>
    </row>
    <row r="19" spans="2:8" ht="12.75">
      <c r="B19" s="17" t="s">
        <v>47</v>
      </c>
      <c r="C19" s="18">
        <f aca="true" t="shared" si="1" ref="C19:H19">SUM(C20:C28)</f>
        <v>10000000</v>
      </c>
      <c r="D19" s="18">
        <f t="shared" si="1"/>
        <v>10000000</v>
      </c>
      <c r="E19" s="18">
        <f t="shared" si="1"/>
        <v>10000000</v>
      </c>
      <c r="F19" s="18">
        <f t="shared" si="1"/>
        <v>10000000</v>
      </c>
      <c r="G19" s="18">
        <f t="shared" si="1"/>
        <v>10000000</v>
      </c>
      <c r="H19" s="18">
        <f t="shared" si="1"/>
        <v>10000000</v>
      </c>
    </row>
    <row r="20" spans="2:8" ht="12.75">
      <c r="B20" s="19" t="s">
        <v>38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1" spans="2:8" ht="12.75">
      <c r="B21" s="19" t="s">
        <v>39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</row>
    <row r="22" spans="2:8" ht="12.75">
      <c r="B22" s="19" t="s">
        <v>40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</row>
    <row r="23" spans="2:8" ht="12.75">
      <c r="B23" s="19" t="s">
        <v>41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2:8" ht="12.75">
      <c r="B24" s="19" t="s">
        <v>42</v>
      </c>
      <c r="C24" s="72">
        <v>10000000</v>
      </c>
      <c r="D24" s="72">
        <v>10000000</v>
      </c>
      <c r="E24" s="72">
        <v>10000000</v>
      </c>
      <c r="F24" s="72">
        <v>10000000</v>
      </c>
      <c r="G24" s="72">
        <v>10000000</v>
      </c>
      <c r="H24" s="72">
        <v>10000000</v>
      </c>
    </row>
    <row r="25" spans="2:8" ht="12.75">
      <c r="B25" s="19" t="s">
        <v>43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2:8" ht="12.75">
      <c r="B26" s="19" t="s">
        <v>44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</row>
    <row r="27" spans="2:8" ht="12.75">
      <c r="B27" s="19" t="s">
        <v>48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</row>
    <row r="28" spans="2:8" ht="12.75">
      <c r="B28" s="19" t="s">
        <v>46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2:8" ht="12.75">
      <c r="B29" s="21"/>
      <c r="C29" s="20"/>
      <c r="D29" s="20"/>
      <c r="E29" s="20"/>
      <c r="F29" s="20"/>
      <c r="G29" s="20"/>
      <c r="H29" s="20"/>
    </row>
    <row r="30" spans="2:8" ht="12.75">
      <c r="B30" s="17" t="s">
        <v>49</v>
      </c>
      <c r="C30" s="18">
        <f aca="true" t="shared" si="2" ref="C30:H30">C8+C19</f>
        <v>28370500</v>
      </c>
      <c r="D30" s="18">
        <f t="shared" si="2"/>
        <v>28543335.994999997</v>
      </c>
      <c r="E30" s="18">
        <f t="shared" si="2"/>
        <v>28465233.3095</v>
      </c>
      <c r="F30" s="18">
        <f t="shared" si="2"/>
        <v>28418240.4902215</v>
      </c>
      <c r="G30" s="18">
        <f t="shared" si="2"/>
        <v>28387996.47946568</v>
      </c>
      <c r="H30" s="18">
        <f t="shared" si="2"/>
        <v>28741307</v>
      </c>
    </row>
    <row r="31" spans="2:8" ht="13.5" thickBot="1">
      <c r="B31" s="22"/>
      <c r="C31" s="23"/>
      <c r="D31" s="23"/>
      <c r="E31" s="23"/>
      <c r="F31" s="23"/>
      <c r="G31" s="23"/>
      <c r="H31" s="2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A1">
      <selection activeCell="C13" sqref="C13:H17"/>
    </sheetView>
  </sheetViews>
  <sheetFormatPr defaultColWidth="11.00390625" defaultRowHeight="15"/>
  <cols>
    <col min="1" max="1" width="3.7109375" style="1" customWidth="1"/>
    <col min="2" max="2" width="52.7109375" style="1" customWidth="1"/>
    <col min="3" max="16384" width="11.00390625" style="1" customWidth="1"/>
  </cols>
  <sheetData>
    <row r="1" ht="13.5" thickBot="1"/>
    <row r="2" spans="2:8" ht="12.75">
      <c r="B2" s="46" t="s">
        <v>31</v>
      </c>
      <c r="C2" s="47"/>
      <c r="D2" s="47"/>
      <c r="E2" s="47"/>
      <c r="F2" s="47"/>
      <c r="G2" s="47"/>
      <c r="H2" s="48"/>
    </row>
    <row r="3" spans="2:8" ht="12.75">
      <c r="B3" s="49" t="s">
        <v>50</v>
      </c>
      <c r="C3" s="50"/>
      <c r="D3" s="50"/>
      <c r="E3" s="50"/>
      <c r="F3" s="50"/>
      <c r="G3" s="50"/>
      <c r="H3" s="51"/>
    </row>
    <row r="4" spans="2:8" ht="13.5" thickBot="1">
      <c r="B4" s="52" t="s">
        <v>1</v>
      </c>
      <c r="C4" s="53"/>
      <c r="D4" s="53"/>
      <c r="E4" s="53"/>
      <c r="F4" s="53"/>
      <c r="G4" s="53"/>
      <c r="H4" s="54"/>
    </row>
    <row r="5" spans="2:8" ht="13.5" thickBot="1">
      <c r="B5" s="24" t="s">
        <v>3</v>
      </c>
      <c r="C5" s="25" t="s">
        <v>51</v>
      </c>
      <c r="D5" s="25" t="s">
        <v>52</v>
      </c>
      <c r="E5" s="25" t="s">
        <v>53</v>
      </c>
      <c r="F5" s="25" t="s">
        <v>54</v>
      </c>
      <c r="G5" s="25" t="s">
        <v>67</v>
      </c>
      <c r="H5" s="25" t="s">
        <v>68</v>
      </c>
    </row>
    <row r="6" spans="2:8" ht="12.75">
      <c r="B6" s="4"/>
      <c r="C6" s="26"/>
      <c r="D6" s="26"/>
      <c r="E6" s="26"/>
      <c r="F6" s="26"/>
      <c r="G6" s="26"/>
      <c r="H6" s="26"/>
    </row>
    <row r="7" spans="2:8" ht="12.75">
      <c r="B7" s="6" t="s">
        <v>55</v>
      </c>
      <c r="C7" s="27">
        <f aca="true" t="shared" si="0" ref="C7:H7">SUM(C8:C19)</f>
        <v>34126162</v>
      </c>
      <c r="D7" s="27">
        <f t="shared" si="0"/>
        <v>16441564.370000001</v>
      </c>
      <c r="E7" s="27">
        <f t="shared" si="0"/>
        <v>19912218.07</v>
      </c>
      <c r="F7" s="27">
        <f t="shared" si="0"/>
        <v>20859478.51</v>
      </c>
      <c r="G7" s="27">
        <f t="shared" si="0"/>
        <v>17332478.24</v>
      </c>
      <c r="H7" s="27">
        <f t="shared" si="0"/>
        <v>18370500</v>
      </c>
    </row>
    <row r="8" spans="2:8" ht="12.75">
      <c r="B8" s="28" t="s">
        <v>10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</row>
    <row r="9" spans="2:8" ht="12.75">
      <c r="B9" s="28" t="s">
        <v>11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</row>
    <row r="10" spans="2:8" ht="12.75">
      <c r="B10" s="28" t="s">
        <v>12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</row>
    <row r="11" spans="2:8" ht="12.75">
      <c r="B11" s="28" t="s">
        <v>13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</row>
    <row r="12" spans="2:8" ht="12.75">
      <c r="B12" s="28" t="s">
        <v>14</v>
      </c>
      <c r="C12" s="29">
        <v>0</v>
      </c>
      <c r="D12" s="29">
        <v>0</v>
      </c>
      <c r="E12" s="29">
        <v>0</v>
      </c>
      <c r="F12" s="30">
        <v>4479.38</v>
      </c>
      <c r="G12" s="29">
        <v>7095.26</v>
      </c>
      <c r="H12" s="29"/>
    </row>
    <row r="13" spans="2:8" ht="12.75">
      <c r="B13" s="28" t="s">
        <v>15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/>
    </row>
    <row r="14" spans="2:8" ht="25.5">
      <c r="B14" s="28" t="s">
        <v>56</v>
      </c>
      <c r="C14" s="31">
        <v>2104995</v>
      </c>
      <c r="D14" s="31">
        <v>2406781.29</v>
      </c>
      <c r="E14" s="32">
        <v>2648350.55</v>
      </c>
      <c r="F14" s="30">
        <v>3098336.99</v>
      </c>
      <c r="G14" s="29">
        <v>3534801.86</v>
      </c>
      <c r="H14" s="12">
        <v>3076000</v>
      </c>
    </row>
    <row r="15" spans="2:8" ht="12.75">
      <c r="B15" s="28" t="s">
        <v>16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12">
        <v>0</v>
      </c>
    </row>
    <row r="16" spans="2:8" ht="12.75">
      <c r="B16" s="28" t="s">
        <v>17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12">
        <v>0</v>
      </c>
    </row>
    <row r="17" spans="2:8" ht="12.75">
      <c r="B17" s="28" t="s">
        <v>57</v>
      </c>
      <c r="C17" s="31">
        <v>32021167</v>
      </c>
      <c r="D17" s="31">
        <v>14034783.08</v>
      </c>
      <c r="E17" s="32">
        <v>17263867.52</v>
      </c>
      <c r="F17" s="30">
        <v>17756662.14</v>
      </c>
      <c r="G17" s="29">
        <v>13790581.12</v>
      </c>
      <c r="H17" s="12">
        <f>1063005+14231495</f>
        <v>15294500</v>
      </c>
    </row>
    <row r="18" spans="2:8" ht="12.75">
      <c r="B18" s="28" t="s">
        <v>18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</row>
    <row r="19" spans="2:8" ht="12.75">
      <c r="B19" s="28" t="s">
        <v>19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</row>
    <row r="20" spans="2:8" ht="12.75">
      <c r="B20" s="8"/>
      <c r="C20" s="29"/>
      <c r="D20" s="29"/>
      <c r="E20" s="29"/>
      <c r="F20" s="29"/>
      <c r="G20" s="29"/>
      <c r="H20" s="29"/>
    </row>
    <row r="21" spans="2:8" ht="15">
      <c r="B21" s="6" t="s">
        <v>58</v>
      </c>
      <c r="C21" s="27">
        <f aca="true" t="shared" si="1" ref="C21:H21">SUM(C22:C26)</f>
        <v>0</v>
      </c>
      <c r="D21" s="27">
        <f t="shared" si="1"/>
        <v>10150720.64</v>
      </c>
      <c r="E21" s="27">
        <f t="shared" si="1"/>
        <v>10190000</v>
      </c>
      <c r="F21" s="27">
        <f t="shared" si="1"/>
        <v>9802000</v>
      </c>
      <c r="G21" s="27">
        <f t="shared" si="1"/>
        <v>14930846.04</v>
      </c>
      <c r="H21" s="27">
        <f t="shared" si="1"/>
        <v>10000000</v>
      </c>
    </row>
    <row r="22" spans="2:8" ht="12.75">
      <c r="B22" s="28" t="s">
        <v>21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</row>
    <row r="23" spans="2:8" ht="12.75">
      <c r="B23" s="28" t="s">
        <v>22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</row>
    <row r="24" spans="2:8" ht="12.75">
      <c r="B24" s="28" t="s">
        <v>23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</row>
    <row r="25" spans="2:8" ht="25.5">
      <c r="B25" s="28" t="s">
        <v>30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</row>
    <row r="26" spans="2:8" ht="12.75">
      <c r="B26" s="28" t="s">
        <v>24</v>
      </c>
      <c r="C26" s="29">
        <v>0</v>
      </c>
      <c r="D26" s="31">
        <v>10150720.64</v>
      </c>
      <c r="E26" s="32">
        <v>10190000</v>
      </c>
      <c r="F26" s="30">
        <v>9802000</v>
      </c>
      <c r="G26" s="29">
        <v>14930846.04</v>
      </c>
      <c r="H26" s="12">
        <v>10000000</v>
      </c>
    </row>
    <row r="27" spans="2:8" ht="12.75">
      <c r="B27" s="8"/>
      <c r="C27" s="29"/>
      <c r="D27" s="29"/>
      <c r="E27" s="29"/>
      <c r="F27" s="29"/>
      <c r="G27" s="29"/>
      <c r="H27" s="29"/>
    </row>
    <row r="28" spans="2:8" ht="12.75">
      <c r="B28" s="6" t="s">
        <v>59</v>
      </c>
      <c r="C28" s="27">
        <f aca="true" t="shared" si="2" ref="C28:H28">C29</f>
        <v>0</v>
      </c>
      <c r="D28" s="27">
        <f t="shared" si="2"/>
        <v>0</v>
      </c>
      <c r="E28" s="27">
        <f t="shared" si="2"/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</row>
    <row r="29" spans="2:8" ht="12.75">
      <c r="B29" s="28" t="s">
        <v>26</v>
      </c>
      <c r="C29" s="29">
        <f aca="true" t="shared" si="3" ref="C29:H29">C36</f>
        <v>0</v>
      </c>
      <c r="D29" s="29">
        <f t="shared" si="3"/>
        <v>0</v>
      </c>
      <c r="E29" s="29">
        <f t="shared" si="3"/>
        <v>0</v>
      </c>
      <c r="F29" s="29">
        <f t="shared" si="3"/>
        <v>0</v>
      </c>
      <c r="G29" s="29">
        <f t="shared" si="3"/>
        <v>0</v>
      </c>
      <c r="H29" s="29">
        <f t="shared" si="3"/>
        <v>0</v>
      </c>
    </row>
    <row r="30" spans="2:8" ht="12.75">
      <c r="B30" s="28"/>
      <c r="C30" s="29"/>
      <c r="D30" s="29"/>
      <c r="E30" s="29"/>
      <c r="F30" s="29"/>
      <c r="G30" s="29"/>
      <c r="H30" s="29"/>
    </row>
    <row r="31" spans="2:8" ht="12.75">
      <c r="B31" s="6" t="s">
        <v>60</v>
      </c>
      <c r="C31" s="27">
        <f aca="true" t="shared" si="4" ref="C31:H31">C7+C21+C28</f>
        <v>34126162</v>
      </c>
      <c r="D31" s="27">
        <f t="shared" si="4"/>
        <v>26592285.01</v>
      </c>
      <c r="E31" s="27">
        <f t="shared" si="4"/>
        <v>30102218.07</v>
      </c>
      <c r="F31" s="27">
        <f t="shared" si="4"/>
        <v>30661478.51</v>
      </c>
      <c r="G31" s="27">
        <f t="shared" si="4"/>
        <v>32263324.279999997</v>
      </c>
      <c r="H31" s="27">
        <f t="shared" si="4"/>
        <v>28370500</v>
      </c>
    </row>
    <row r="32" spans="2:8" ht="12.75">
      <c r="B32" s="8"/>
      <c r="C32" s="29"/>
      <c r="D32" s="29"/>
      <c r="E32" s="29"/>
      <c r="F32" s="29"/>
      <c r="G32" s="29"/>
      <c r="H32" s="29"/>
    </row>
    <row r="33" spans="2:8" ht="12.75">
      <c r="B33" s="9" t="s">
        <v>5</v>
      </c>
      <c r="C33" s="29"/>
      <c r="D33" s="29"/>
      <c r="E33" s="29"/>
      <c r="F33" s="29"/>
      <c r="G33" s="29"/>
      <c r="H33" s="29"/>
    </row>
    <row r="34" spans="2:8" ht="25.5">
      <c r="B34" s="8" t="s">
        <v>6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</row>
    <row r="35" spans="2:8" ht="25.5">
      <c r="B35" s="8" t="s">
        <v>7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</row>
    <row r="36" spans="2:8" ht="12.75">
      <c r="B36" s="9" t="s">
        <v>8</v>
      </c>
      <c r="C36" s="27">
        <f aca="true" t="shared" si="5" ref="C36:H36">SUM(C34:C35)</f>
        <v>0</v>
      </c>
      <c r="D36" s="27">
        <f t="shared" si="5"/>
        <v>0</v>
      </c>
      <c r="E36" s="27">
        <f t="shared" si="5"/>
        <v>0</v>
      </c>
      <c r="F36" s="27">
        <f t="shared" si="5"/>
        <v>0</v>
      </c>
      <c r="G36" s="27">
        <f t="shared" si="5"/>
        <v>0</v>
      </c>
      <c r="H36" s="27">
        <f t="shared" si="5"/>
        <v>0</v>
      </c>
    </row>
    <row r="37" spans="2:8" ht="13.5" thickBot="1">
      <c r="B37" s="33"/>
      <c r="C37" s="34"/>
      <c r="D37" s="34"/>
      <c r="E37" s="34"/>
      <c r="F37" s="34"/>
      <c r="G37" s="34"/>
      <c r="H37" s="34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9"/>
  <sheetViews>
    <sheetView tabSelected="1" zoomScalePageLayoutView="0" workbookViewId="0" topLeftCell="A1">
      <selection activeCell="F23" sqref="F22:F23"/>
    </sheetView>
  </sheetViews>
  <sheetFormatPr defaultColWidth="11.00390625" defaultRowHeight="15"/>
  <cols>
    <col min="1" max="1" width="4.7109375" style="35" customWidth="1"/>
    <col min="2" max="2" width="43.28125" style="35" customWidth="1"/>
    <col min="3" max="4" width="10.00390625" style="35" bestFit="1" customWidth="1"/>
    <col min="5" max="5" width="12.57421875" style="35" customWidth="1"/>
    <col min="6" max="6" width="12.8515625" style="35" customWidth="1"/>
    <col min="7" max="7" width="10.00390625" style="35" bestFit="1" customWidth="1"/>
    <col min="8" max="8" width="14.421875" style="35" customWidth="1"/>
    <col min="9" max="16384" width="11.00390625" style="35" customWidth="1"/>
  </cols>
  <sheetData>
    <row r="1" ht="13.5" thickBot="1"/>
    <row r="2" spans="2:8" ht="12.75">
      <c r="B2" s="59" t="s">
        <v>31</v>
      </c>
      <c r="C2" s="60"/>
      <c r="D2" s="60"/>
      <c r="E2" s="60"/>
      <c r="F2" s="60"/>
      <c r="G2" s="60"/>
      <c r="H2" s="61"/>
    </row>
    <row r="3" spans="2:8" ht="12.75">
      <c r="B3" s="62" t="s">
        <v>61</v>
      </c>
      <c r="C3" s="63"/>
      <c r="D3" s="63"/>
      <c r="E3" s="63"/>
      <c r="F3" s="63"/>
      <c r="G3" s="63"/>
      <c r="H3" s="64"/>
    </row>
    <row r="4" spans="2:8" ht="13.5" thickBot="1">
      <c r="B4" s="65" t="s">
        <v>1</v>
      </c>
      <c r="C4" s="66"/>
      <c r="D4" s="66"/>
      <c r="E4" s="66"/>
      <c r="F4" s="66"/>
      <c r="G4" s="66"/>
      <c r="H4" s="67"/>
    </row>
    <row r="5" spans="2:8" ht="13.5" thickBot="1">
      <c r="B5" s="36" t="s">
        <v>3</v>
      </c>
      <c r="C5" s="73" t="s">
        <v>51</v>
      </c>
      <c r="D5" s="73" t="s">
        <v>52</v>
      </c>
      <c r="E5" s="73" t="s">
        <v>53</v>
      </c>
      <c r="F5" s="73" t="s">
        <v>54</v>
      </c>
      <c r="G5" s="73" t="s">
        <v>67</v>
      </c>
      <c r="H5" s="25" t="s">
        <v>68</v>
      </c>
    </row>
    <row r="6" spans="2:8" ht="12.75">
      <c r="B6" s="37" t="s">
        <v>37</v>
      </c>
      <c r="C6" s="38">
        <f aca="true" t="shared" si="0" ref="C6:H6">SUM(C7:C15)</f>
        <v>20573506.8</v>
      </c>
      <c r="D6" s="38">
        <f t="shared" si="0"/>
        <v>19292738.85</v>
      </c>
      <c r="E6" s="38">
        <f t="shared" si="0"/>
        <v>19700081.949999996</v>
      </c>
      <c r="F6" s="38">
        <f t="shared" si="0"/>
        <v>20952921.099999998</v>
      </c>
      <c r="G6" s="38">
        <f t="shared" si="0"/>
        <v>17048572.790000003</v>
      </c>
      <c r="H6" s="38">
        <f t="shared" si="0"/>
        <v>18370500</v>
      </c>
    </row>
    <row r="7" spans="2:8" ht="12.75">
      <c r="B7" s="39" t="s">
        <v>38</v>
      </c>
      <c r="C7" s="41">
        <v>11235164.13</v>
      </c>
      <c r="D7" s="41">
        <v>12417391.57</v>
      </c>
      <c r="E7" s="42">
        <v>12656922.94</v>
      </c>
      <c r="F7" s="41">
        <v>12623313.569999998</v>
      </c>
      <c r="G7" s="74">
        <v>12356003.49</v>
      </c>
      <c r="H7" s="72">
        <v>13862661</v>
      </c>
    </row>
    <row r="8" spans="2:8" ht="12.75">
      <c r="B8" s="39" t="s">
        <v>39</v>
      </c>
      <c r="C8" s="41">
        <v>1254454.5699999998</v>
      </c>
      <c r="D8" s="41">
        <v>1183833.16</v>
      </c>
      <c r="E8" s="42">
        <v>970275.5099999999</v>
      </c>
      <c r="F8" s="41">
        <v>714461.98</v>
      </c>
      <c r="G8" s="74">
        <v>953435.38</v>
      </c>
      <c r="H8" s="72">
        <v>744670</v>
      </c>
    </row>
    <row r="9" spans="2:8" ht="12.75">
      <c r="B9" s="39" t="s">
        <v>40</v>
      </c>
      <c r="C9" s="41">
        <v>7481669.06</v>
      </c>
      <c r="D9" s="41">
        <v>4672626.109999999</v>
      </c>
      <c r="E9" s="42">
        <v>2907817.4199999995</v>
      </c>
      <c r="F9" s="41">
        <v>5610778.44</v>
      </c>
      <c r="G9" s="74">
        <v>3096085.71</v>
      </c>
      <c r="H9" s="72">
        <v>3019871</v>
      </c>
    </row>
    <row r="10" spans="2:8" ht="12.75">
      <c r="B10" s="39" t="s">
        <v>41</v>
      </c>
      <c r="C10" s="41">
        <v>500</v>
      </c>
      <c r="D10" s="41">
        <v>50000</v>
      </c>
      <c r="E10" s="42">
        <v>250000</v>
      </c>
      <c r="F10" s="43">
        <v>0</v>
      </c>
      <c r="G10" s="74">
        <v>0</v>
      </c>
      <c r="H10" s="72">
        <v>19298</v>
      </c>
    </row>
    <row r="11" spans="2:8" ht="12.75">
      <c r="B11" s="39" t="s">
        <v>42</v>
      </c>
      <c r="C11" s="41">
        <v>601719.04</v>
      </c>
      <c r="D11" s="41">
        <v>968888.01</v>
      </c>
      <c r="E11" s="42">
        <v>2915066.08</v>
      </c>
      <c r="F11" s="41">
        <v>2004367.1099999999</v>
      </c>
      <c r="G11" s="74">
        <f>15573894.25-14930846.04</f>
        <v>643048.2100000009</v>
      </c>
      <c r="H11" s="72">
        <v>724000</v>
      </c>
    </row>
    <row r="12" spans="2:8" ht="12.75">
      <c r="B12" s="39" t="s">
        <v>43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</row>
    <row r="13" spans="2:8" ht="12.75">
      <c r="B13" s="39" t="s">
        <v>44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</row>
    <row r="14" spans="2:8" ht="12.75">
      <c r="B14" s="39" t="s">
        <v>45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</row>
    <row r="15" spans="2:8" ht="12.75">
      <c r="B15" s="39" t="s">
        <v>46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</row>
    <row r="16" spans="2:8" ht="12.75">
      <c r="B16" s="39"/>
      <c r="C16" s="40"/>
      <c r="D16" s="40"/>
      <c r="E16" s="40"/>
      <c r="F16" s="40"/>
      <c r="G16" s="40"/>
      <c r="H16" s="40"/>
    </row>
    <row r="17" spans="2:8" ht="12.75">
      <c r="B17" s="37" t="s">
        <v>47</v>
      </c>
      <c r="C17" s="38">
        <f aca="true" t="shared" si="1" ref="C17:H17">SUM(C18:C26)</f>
        <v>12953201.28</v>
      </c>
      <c r="D17" s="38">
        <f t="shared" si="1"/>
        <v>10037320.639999999</v>
      </c>
      <c r="E17" s="38">
        <f t="shared" si="1"/>
        <v>10190641.87</v>
      </c>
      <c r="F17" s="38">
        <f t="shared" si="1"/>
        <v>9802000</v>
      </c>
      <c r="G17" s="38">
        <f t="shared" si="1"/>
        <v>14930846.04</v>
      </c>
      <c r="H17" s="38">
        <f t="shared" si="1"/>
        <v>10000000</v>
      </c>
    </row>
    <row r="18" spans="2:8" ht="12.75">
      <c r="B18" s="39" t="s">
        <v>38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</row>
    <row r="19" spans="2:8" ht="12.75">
      <c r="B19" s="39" t="s">
        <v>39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</row>
    <row r="20" spans="2:8" ht="12.75">
      <c r="B20" s="39" t="s">
        <v>40</v>
      </c>
      <c r="C20" s="41">
        <v>1521392</v>
      </c>
      <c r="D20" s="41">
        <v>9685723.2</v>
      </c>
      <c r="E20" s="42">
        <v>641.87</v>
      </c>
      <c r="F20" s="40">
        <v>0</v>
      </c>
      <c r="G20" s="74"/>
      <c r="H20" s="74"/>
    </row>
    <row r="21" spans="2:8" ht="12.75">
      <c r="B21" s="39" t="s">
        <v>41</v>
      </c>
      <c r="C21" s="43">
        <v>0</v>
      </c>
      <c r="D21" s="40">
        <v>0</v>
      </c>
      <c r="E21" s="40">
        <v>0</v>
      </c>
      <c r="F21" s="40">
        <v>0</v>
      </c>
      <c r="G21" s="74"/>
      <c r="H21" s="72">
        <v>10000000</v>
      </c>
    </row>
    <row r="22" spans="2:8" ht="12.75">
      <c r="B22" s="39" t="s">
        <v>42</v>
      </c>
      <c r="C22" s="41">
        <v>11431809.28</v>
      </c>
      <c r="D22" s="41">
        <v>351597.44</v>
      </c>
      <c r="E22" s="42">
        <v>10190000</v>
      </c>
      <c r="F22" s="41">
        <v>9802000</v>
      </c>
      <c r="G22" s="74">
        <v>14930846.04</v>
      </c>
      <c r="H22" s="74"/>
    </row>
    <row r="23" spans="2:8" ht="12.75">
      <c r="B23" s="39" t="s">
        <v>43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</row>
    <row r="24" spans="2:8" ht="12.75">
      <c r="B24" s="39" t="s">
        <v>44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</row>
    <row r="25" spans="2:8" ht="12.75">
      <c r="B25" s="39" t="s">
        <v>48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</row>
    <row r="26" spans="2:8" ht="12.75">
      <c r="B26" s="39" t="s">
        <v>46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</row>
    <row r="27" spans="2:8" ht="12.75">
      <c r="B27" s="39"/>
      <c r="C27" s="40"/>
      <c r="D27" s="40"/>
      <c r="E27" s="40"/>
      <c r="F27" s="40"/>
      <c r="G27" s="40"/>
      <c r="H27" s="40"/>
    </row>
    <row r="28" spans="2:8" ht="12.75">
      <c r="B28" s="37" t="s">
        <v>62</v>
      </c>
      <c r="C28" s="38">
        <f aca="true" t="shared" si="2" ref="C28:H28">C6+C17</f>
        <v>33526708.08</v>
      </c>
      <c r="D28" s="38">
        <f t="shared" si="2"/>
        <v>29330059.490000002</v>
      </c>
      <c r="E28" s="38">
        <f t="shared" si="2"/>
        <v>29890723.819999993</v>
      </c>
      <c r="F28" s="38">
        <f t="shared" si="2"/>
        <v>30754921.099999998</v>
      </c>
      <c r="G28" s="38">
        <f t="shared" si="2"/>
        <v>31979418.830000002</v>
      </c>
      <c r="H28" s="38">
        <f t="shared" si="2"/>
        <v>28370500</v>
      </c>
    </row>
    <row r="29" spans="2:8" ht="13.5" thickBot="1">
      <c r="B29" s="44"/>
      <c r="C29" s="45"/>
      <c r="D29" s="45"/>
      <c r="E29" s="45"/>
      <c r="F29" s="45"/>
      <c r="G29" s="45"/>
      <c r="H29" s="45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2016-12-22T17:42:09Z</cp:lastPrinted>
  <dcterms:created xsi:type="dcterms:W3CDTF">2016-10-11T21:23:21Z</dcterms:created>
  <dcterms:modified xsi:type="dcterms:W3CDTF">2023-05-03T20:51:54Z</dcterms:modified>
  <cp:category/>
  <cp:version/>
  <cp:contentType/>
  <cp:contentStatus/>
</cp:coreProperties>
</file>