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7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COG" sheetId="6" r:id="rId6"/>
    <sheet name="F6b_CA" sheetId="7" r:id="rId7"/>
    <sheet name="F6c_CF" sheetId="8" r:id="rId8"/>
    <sheet name="F6d_CSF" sheetId="9" r:id="rId9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<sst xmlns="http://schemas.openxmlformats.org/spreadsheetml/2006/main" count="666" uniqueCount="454">
  <si>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</si>
  <si>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</si>
  <si>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</si>
  <si>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</si>
  <si>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</si>
  <si>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</si>
  <si>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</si>
  <si>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</si>
  <si>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</si>
  <si>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</si>
  <si>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</si>
  <si>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</si>
  <si>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</si>
  <si>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</si>
  <si>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</si>
  <si>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</si>
  <si>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</si>
  <si>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</si>
  <si>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</si>
  <si>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</si>
  <si>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</si>
  <si>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</si>
  <si>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</si>
  <si>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</si>
  <si>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</si>
  <si>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</si>
  <si>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</si>
  <si>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</si>
  <si>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</si>
  <si>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</si>
  <si>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</si>
  <si>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</si>
  <si>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</si>
  <si>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</si>
  <si>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</si>
  <si>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</si>
  <si>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</si>
  <si>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</si>
  <si>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</si>
  <si>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</si>
  <si>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</si>
  <si>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</si>
  <si>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</si>
  <si>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</si>
  <si>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</si>
  <si>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</si>
  <si>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</si>
  <si>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</si>
  <si>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</si>
  <si>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</si>
  <si>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</si>
  <si>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</si>
  <si>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</si>
  <si>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</si>
  <si>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</si>
  <si>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</si>
  <si>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</si>
  <si>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</si>
  <si>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</si>
  <si>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</si>
  <si>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</si>
  <si>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</si>
  <si>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</si>
  <si>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</si>
  <si>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</si>
  <si>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</si>
  <si>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</si>
  <si>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</si>
  <si>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</si>
  <si>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</si>
  <si>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</si>
  <si>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</si>
  <si>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</si>
  <si>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</si>
  <si>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</si>
  <si>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</si>
  <si>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</si>
  <si>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</si>
  <si>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</si>
  <si>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</si>
  <si>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</si>
  <si>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</si>
  <si>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</si>
  <si>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</si>
  <si>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</si>
  <si>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</si>
  <si>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</si>
  <si>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</si>
  <si>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</si>
  <si>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</si>
  <si>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</si>
  <si>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</si>
  <si>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</si>
  <si>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</si>
  <si>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</si>
  <si>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</si>
  <si>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</si>
  <si>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</si>
  <si>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</si>
  <si>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</si>
  <si>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</si>
  <si>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</si>
  <si>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</si>
  <si>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</si>
  <si>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</si>
  <si>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</si>
  <si>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</si>
  <si>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</si>
  <si>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</si>
  <si>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</si>
  <si>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</si>
  <si>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</si>
  <si>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</si>
  <si>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</si>
  <si>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</si>
  <si>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</si>
  <si>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</si>
  <si>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</si>
  <si>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</si>
  <si>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</si>
  <si>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Información Estadística, Geográfica y Catastral del Estado de Campeche (a)</t>
  </si>
  <si>
    <t>Al 31 de diciembre de 2022 y al 30 de Junio de 2023 (b)</t>
  </si>
  <si>
    <t>2023 (d)</t>
  </si>
  <si>
    <t>31 de diciembre de 2022 (e)</t>
  </si>
  <si>
    <t>Estado Analítico del Ejercicio del Presupuesto de Egresos Detallado - LDF</t>
  </si>
  <si>
    <t>Clasificación de Servicios Personales por Categoría</t>
  </si>
  <si>
    <t>Del 1 de Enero al 30 de Marzo de 2023 (b)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</si>
  <si>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</si>
  <si>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</si>
  <si>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</si>
  <si>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</si>
  <si>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</si>
  <si>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</si>
  <si>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</si>
  <si>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</si>
  <si>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</si>
  <si>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</si>
  <si>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</si>
  <si>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</si>
  <si>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</si>
  <si>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</si>
  <si>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</si>
  <si>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</si>
  <si>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</si>
  <si>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</si>
  <si>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</si>
  <si>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</si>
  <si>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Informe Analítico de la Deuda Pública y Otros Pasivos - LDF</t>
  </si>
  <si>
    <t>Del 1 de Enero al 30 de Junio de 2023 (b)</t>
  </si>
  <si>
    <t>Denominación de la Deuda Pública y Otros Pasivos</t>
  </si>
  <si>
    <t>Saldo al 31 de diciembre de 2022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</si>
  <si>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</si>
  <si>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</si>
  <si>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</si>
  <si>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</si>
  <si>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</si>
  <si>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</si>
  <si>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</si>
  <si>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</si>
  <si>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</si>
  <si>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</si>
  <si>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</si>
  <si>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</si>
  <si>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</si>
  <si>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</si>
  <si>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</si>
  <si>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</si>
  <si>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</si>
  <si>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</si>
  <si>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</si>
  <si>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</si>
  <si>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</si>
  <si>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</si>
  <si>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</si>
  <si>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</si>
  <si>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</si>
  <si>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</si>
  <si>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</si>
  <si>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</si>
  <si>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</si>
  <si>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</si>
  <si>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</si>
  <si>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</si>
  <si>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</si>
  <si>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</si>
  <si>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</si>
  <si>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</si>
  <si>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</si>
  <si>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</si>
  <si>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</si>
  <si>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</si>
  <si>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</si>
  <si>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</si>
  <si>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</si>
  <si>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</si>
  <si>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</si>
  <si>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</si>
  <si>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</si>
  <si>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</si>
  <si>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</si>
  <si>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</si>
  <si>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</si>
  <si>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</si>
  <si>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</si>
  <si>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</si>
  <si>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</si>
  <si>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</si>
  <si>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</si>
  <si>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</si>
  <si>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</si>
  <si>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</si>
  <si>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</si>
  <si>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</si>
  <si>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</si>
  <si>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</si>
  <si>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</si>
  <si>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</si>
  <si>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</si>
  <si>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</si>
  <si>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</si>
  <si>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</si>
  <si>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</si>
  <si>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</si>
  <si>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</si>
  <si>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</si>
  <si>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</si>
  <si>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</si>
  <si>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</si>
  <si>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</si>
  <si>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</si>
  <si>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</si>
  <si>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</si>
  <si>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</si>
  <si>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</si>
  <si>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</si>
  <si>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</si>
  <si>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</si>
  <si>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</si>
  <si>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</si>
  <si>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</si>
  <si>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</si>
  <si>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</si>
  <si>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</si>
  <si>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</si>
  <si>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</si>
  <si>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</si>
  <si>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</si>
  <si>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</si>
  <si>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</si>
  <si>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</si>
  <si>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</si>
  <si>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</si>
  <si>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</si>
  <si>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</si>
  <si>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</si>
  <si>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</si>
  <si>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</si>
  <si>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</si>
  <si>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</si>
  <si>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</si>
  <si>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</si>
  <si>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</si>
  <si>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</si>
  <si>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</si>
  <si>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</si>
  <si>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</si>
  <si>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</si>
  <si>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</si>
  <si>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</si>
  <si>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</si>
  <si>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</si>
  <si>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</si>
  <si>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</si>
  <si>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</si>
  <si>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</si>
  <si>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</si>
  <si>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</si>
  <si>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</si>
  <si>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</si>
  <si>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</si>
  <si>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</si>
  <si>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</si>
  <si>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</si>
  <si>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</si>
  <si>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</si>
  <si>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</si>
  <si>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</si>
  <si>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</si>
  <si>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</si>
  <si>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</si>
  <si>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</si>
  <si>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</si>
  <si>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</si>
  <si>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</si>
  <si>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</si>
  <si>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</si>
  <si>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</si>
  <si>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</si>
  <si>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</si>
  <si>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</si>
  <si>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</si>
  <si>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</si>
  <si>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</si>
  <si>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</si>
  <si>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</si>
  <si>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</si>
  <si>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</si>
  <si>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</si>
  <si>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</si>
  <si>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</si>
  <si>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</si>
  <si>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</si>
  <si>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</si>
  <si>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</si>
  <si>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</si>
  <si>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</si>
  <si>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</si>
  <si>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</si>
  <si>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</si>
  <si>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</si>
  <si>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</si>
  <si>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</si>
  <si>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</si>
  <si>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</si>
  <si>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</si>
  <si>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</si>
  <si>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</si>
  <si>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</si>
  <si>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</si>
  <si>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</si>
  <si>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</si>
  <si>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</si>
  <si>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</si>
  <si>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</si>
  <si>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Clasificación por Objeto del Gasto (Capítulo y Concepto)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</si>
  <si>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</si>
  <si>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</si>
  <si>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</si>
  <si>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</si>
  <si>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</si>
  <si>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</si>
  <si>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</si>
  <si>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</si>
  <si>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</si>
  <si>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</si>
  <si>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</si>
  <si>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</si>
  <si>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</si>
  <si>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</si>
  <si>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</si>
  <si>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</si>
  <si>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</si>
  <si>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</si>
  <si>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</si>
  <si>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</si>
  <si>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</si>
  <si>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</si>
  <si>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</si>
  <si>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</si>
  <si>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</si>
  <si>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</si>
  <si>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</si>
  <si>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</si>
  <si>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</si>
  <si>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</si>
  <si>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</si>
  <si>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</si>
  <si>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</si>
  <si>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</si>
  <si>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</si>
  <si>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</si>
  <si>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</si>
  <si>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</si>
  <si>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</si>
  <si>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</si>
  <si>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</si>
  <si>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</si>
  <si>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</si>
  <si>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</si>
  <si>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</si>
  <si>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</si>
  <si>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</si>
  <si>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</si>
  <si>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</si>
  <si>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</si>
  <si>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</si>
  <si>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</si>
  <si>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</si>
  <si>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</si>
  <si>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</si>
  <si>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</si>
  <si>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</si>
  <si>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</si>
  <si>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</si>
  <si>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</si>
  <si>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</si>
  <si>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</si>
  <si>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</si>
  <si>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</si>
  <si>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</si>
  <si>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</si>
  <si>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</si>
  <si>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</si>
  <si>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</si>
  <si>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</si>
  <si>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</si>
  <si>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</si>
  <si>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</si>
  <si>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</si>
  <si>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</si>
  <si>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</si>
  <si>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</si>
  <si>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</si>
  <si>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DIRECCION JURIDICA</t>
  </si>
  <si>
    <t>DIRECCION DE ESTADISTICA</t>
  </si>
  <si>
    <t>DIRECCION DE GEOMATICA</t>
  </si>
  <si>
    <t>DIRECCION DE CATASTRO</t>
  </si>
  <si>
    <t>DIRECCION DE ANALISIS MULTIFINALITARIO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</si>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</sst>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0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vertical="center" wrapText="1"/>
    </xf>
    <xf numFmtId="0" fontId="44" fillId="33" borderId="26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7" xfId="0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3" fillId="0" borderId="17" xfId="0" applyFont="1" applyBorder="1" applyAlignment="1">
      <alignment horizontal="left" vertical="center" wrapText="1"/>
    </xf>
    <xf numFmtId="164" fontId="43" fillId="0" borderId="12" xfId="0" applyNumberFormat="1" applyFont="1" applyBorder="1" applyAlignment="1">
      <alignment horizontal="right" vertical="center" wrapText="1"/>
    </xf>
    <xf numFmtId="0" fontId="43" fillId="0" borderId="17" xfId="0" applyFont="1" applyBorder="1" applyAlignment="1">
      <alignment horizontal="left" vertical="center" wrapText="1" indent="2"/>
    </xf>
    <xf numFmtId="0" fontId="43" fillId="0" borderId="17" xfId="0" applyFont="1" applyFill="1" applyBorder="1" applyAlignment="1">
      <alignment horizontal="left" vertical="center" wrapText="1"/>
    </xf>
    <xf numFmtId="164" fontId="44" fillId="0" borderId="12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164" fontId="43" fillId="0" borderId="13" xfId="0" applyNumberFormat="1" applyFont="1" applyFill="1" applyBorder="1" applyAlignment="1">
      <alignment horizontal="right" vertical="center" wrapText="1"/>
    </xf>
    <xf numFmtId="0" fontId="44" fillId="0" borderId="18" xfId="0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horizontal="right" vertical="center" wrapText="1"/>
    </xf>
    <xf numFmtId="0" fontId="46" fillId="0" borderId="0" xfId="0" applyFont="1" applyAlignment="1">
      <alignment/>
    </xf>
    <xf numFmtId="0" fontId="47" fillId="33" borderId="24" xfId="0" applyFont="1" applyFill="1" applyBorder="1" applyAlignment="1">
      <alignment horizontal="center" vertical="center"/>
    </xf>
    <xf numFmtId="0" fontId="47" fillId="33" borderId="25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25" xfId="0" applyFont="1" applyFill="1" applyBorder="1" applyAlignment="1">
      <alignment horizontal="center" vertical="center" wrapText="1"/>
    </xf>
    <xf numFmtId="0" fontId="47" fillId="33" borderId="26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9" fillId="0" borderId="15" xfId="0" applyNumberFormat="1" applyFont="1" applyBorder="1" applyAlignment="1">
      <alignment horizontal="left" vertical="top" wrapText="1"/>
    </xf>
    <xf numFmtId="164" fontId="49" fillId="0" borderId="0" xfId="0" applyNumberFormat="1" applyFont="1" applyAlignment="1">
      <alignment vertical="center"/>
    </xf>
    <xf numFmtId="164" fontId="46" fillId="0" borderId="0" xfId="0" applyNumberFormat="1" applyFont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33" borderId="23" xfId="0" applyNumberFormat="1" applyFont="1" applyFill="1" applyBorder="1" applyAlignment="1">
      <alignment horizontal="center" vertical="center" wrapText="1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4" fillId="33" borderId="13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3" fillId="0" borderId="19" xfId="0" applyFont="1" applyBorder="1" applyAlignment="1">
      <alignment vertical="center"/>
    </xf>
    <xf numFmtId="0" fontId="44" fillId="33" borderId="14" xfId="0" applyFont="1" applyFill="1" applyBorder="1" applyAlignment="1">
      <alignment vertical="center"/>
    </xf>
    <xf numFmtId="0" fontId="44" fillId="33" borderId="18" xfId="0" applyFont="1" applyFill="1" applyBorder="1" applyAlignment="1">
      <alignment vertical="center"/>
    </xf>
    <xf numFmtId="164" fontId="44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164" fontId="43" fillId="0" borderId="25" xfId="0" applyNumberFormat="1" applyFont="1" applyBorder="1" applyAlignment="1">
      <alignment vertical="center"/>
    </xf>
    <xf numFmtId="164" fontId="44" fillId="33" borderId="24" xfId="0" applyNumberFormat="1" applyFont="1" applyFill="1" applyBorder="1" applyAlignment="1">
      <alignment vertical="center"/>
    </xf>
    <xf numFmtId="164" fontId="44" fillId="33" borderId="26" xfId="0" applyNumberFormat="1" applyFont="1" applyFill="1" applyBorder="1" applyAlignment="1">
      <alignment horizontal="center" vertical="center" wrapText="1"/>
    </xf>
    <xf numFmtId="164" fontId="43" fillId="0" borderId="23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3" fillId="0" borderId="0" xfId="0" applyNumberFormat="1" applyFont="1" applyAlignment="1">
      <alignment/>
    </xf>
    <xf numFmtId="164" fontId="44" fillId="33" borderId="14" xfId="0" applyNumberFormat="1" applyFont="1" applyFill="1" applyBorder="1" applyAlignment="1">
      <alignment vertical="center"/>
    </xf>
    <xf numFmtId="164" fontId="44" fillId="33" borderId="23" xfId="0" applyNumberFormat="1" applyFont="1" applyFill="1" applyBorder="1" applyAlignment="1">
      <alignment horizontal="center" vertical="center" wrapText="1"/>
    </xf>
    <xf numFmtId="164" fontId="44" fillId="33" borderId="23" xfId="0" applyNumberFormat="1" applyFont="1" applyFill="1" applyBorder="1" applyAlignment="1">
      <alignment horizontal="center" vertical="center"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18" xfId="0" applyNumberFormat="1" applyFont="1" applyFill="1" applyBorder="1" applyAlignment="1">
      <alignment vertical="center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3" fillId="0" borderId="23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 indent="1"/>
    </xf>
    <xf numFmtId="0" fontId="43" fillId="0" borderId="0" xfId="0" applyFont="1" applyAlignment="1">
      <alignment horizontal="right"/>
    </xf>
    <xf numFmtId="0" fontId="44" fillId="33" borderId="24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27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0" borderId="12" xfId="0" applyNumberFormat="1" applyFont="1" applyBorder="1" applyAlignment="1">
      <alignment horizontal="lef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27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justify" vertical="center"/>
    </xf>
    <xf numFmtId="164" fontId="43" fillId="0" borderId="28" xfId="0" applyNumberFormat="1" applyFont="1" applyBorder="1" applyAlignment="1">
      <alignment horizontal="left" vertical="center" indent="1"/>
    </xf>
    <xf numFmtId="164" fontId="43" fillId="0" borderId="29" xfId="0" applyNumberFormat="1" applyFont="1" applyBorder="1" applyAlignment="1">
      <alignment horizontal="right" vertical="center"/>
    </xf>
    <xf numFmtId="164" fontId="43" fillId="0" borderId="29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0" fontId="44" fillId="33" borderId="11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3" fillId="0" borderId="17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 indent="3"/>
    </xf>
    <xf numFmtId="0" fontId="43" fillId="0" borderId="13" xfId="0" applyFont="1" applyBorder="1" applyAlignment="1">
      <alignment/>
    </xf>
    <xf numFmtId="0" fontId="43" fillId="0" borderId="17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164" fontId="43" fillId="0" borderId="28" xfId="0" applyNumberFormat="1" applyFont="1" applyBorder="1" applyAlignment="1">
      <alignment horizontal="right" vertical="center"/>
    </xf>
    <xf numFmtId="0" fontId="44" fillId="0" borderId="31" xfId="0" applyFont="1" applyBorder="1" applyAlignment="1">
      <alignment horizontal="left" vertical="center"/>
    </xf>
    <xf numFmtId="0" fontId="43" fillId="0" borderId="32" xfId="0" applyFont="1" applyBorder="1" applyAlignment="1">
      <alignment horizontal="left" vertical="center"/>
    </xf>
    <xf numFmtId="164" fontId="44" fillId="0" borderId="33" xfId="0" applyNumberFormat="1" applyFont="1" applyBorder="1" applyAlignment="1">
      <alignment horizontal="right" vertical="center"/>
    </xf>
    <xf numFmtId="0" fontId="44" fillId="0" borderId="17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164" fontId="43" fillId="0" borderId="10" xfId="0" applyNumberFormat="1" applyFont="1" applyBorder="1" applyAlignment="1">
      <alignment horizontal="right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justify" vertical="center" wrapText="1"/>
    </xf>
    <xf numFmtId="164" fontId="44" fillId="0" borderId="2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1"/>
    </xf>
    <xf numFmtId="0" fontId="4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34" xfId="0" applyFont="1" applyFill="1" applyBorder="1" applyAlignment="1">
      <alignment horizontal="center" vertical="center" wrapText="1"/>
    </xf>
    <xf numFmtId="0" fontId="44" fillId="0" borderId="23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indent="2"/>
    </xf>
    <xf numFmtId="164" fontId="43" fillId="0" borderId="29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64" fontId="43" fillId="0" borderId="11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3" t="s">
        <v>120</v>
      </c>
      <c r="C2" s="24"/>
      <c r="D2" s="24"/>
      <c r="E2" s="24"/>
      <c r="F2" s="24"/>
      <c r="G2" s="25"/>
    </row>
    <row r="3" spans="2:7" ht="12.75">
      <c r="B3" s="26" t="s">
        <v>0</v>
      </c>
      <c r="C3" s="27"/>
      <c r="D3" s="27"/>
      <c r="E3" s="27"/>
      <c r="F3" s="27"/>
      <c r="G3" s="28"/>
    </row>
    <row r="4" spans="2:7" ht="12.75">
      <c r="B4" s="26" t="s">
        <v>121</v>
      </c>
      <c r="C4" s="27"/>
      <c r="D4" s="27"/>
      <c r="E4" s="27"/>
      <c r="F4" s="27"/>
      <c r="G4" s="28"/>
    </row>
    <row r="5" spans="2:7" ht="13.5" thickBot="1">
      <c r="B5" s="29" t="s">
        <v>1</v>
      </c>
      <c r="C5" s="30"/>
      <c r="D5" s="30"/>
      <c r="E5" s="30"/>
      <c r="F5" s="30"/>
      <c r="G5" s="31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1233649.6300000001</v>
      </c>
      <c r="D9" s="9">
        <f>SUM(D10:D16)</f>
        <v>473649.37999999995</v>
      </c>
      <c r="E9" s="11" t="s">
        <v>8</v>
      </c>
      <c r="F9" s="9">
        <f>SUM(F10:F18)</f>
        <v>2852.54</v>
      </c>
      <c r="G9" s="9">
        <f>SUM(G10:G18)</f>
        <v>69127.84</v>
      </c>
    </row>
    <row r="10" spans="2:7" ht="12.75">
      <c r="B10" s="12" t="s">
        <v>9</v>
      </c>
      <c r="C10" s="9">
        <v>1318.03</v>
      </c>
      <c r="D10" s="9">
        <v>1309.72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1232331.6</v>
      </c>
      <c r="D11" s="9">
        <v>472339.66</v>
      </c>
      <c r="E11" s="13" t="s">
        <v>12</v>
      </c>
      <c r="F11" s="9">
        <v>0</v>
      </c>
      <c r="G11" s="9">
        <v>67716.75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2852.54</v>
      </c>
      <c r="G16" s="9">
        <v>1411.09</v>
      </c>
    </row>
    <row r="17" spans="2:7" ht="12.75">
      <c r="B17" s="10" t="s">
        <v>23</v>
      </c>
      <c r="C17" s="9">
        <f>SUM(C18:C24)</f>
        <v>243679.5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243679.5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1477329.1300000001</v>
      </c>
      <c r="D47" s="9">
        <f>D9+D17+D25+D31+D37+D38+D41</f>
        <v>473649.37999999995</v>
      </c>
      <c r="E47" s="8" t="s">
        <v>82</v>
      </c>
      <c r="F47" s="9">
        <f>F9+F19+F23+F26+F27+F31+F38+F42</f>
        <v>2852.54</v>
      </c>
      <c r="G47" s="9">
        <f>G9+G19+G23+G26+G27+G31+G38+G42</f>
        <v>69127.84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32423263.21</v>
      </c>
      <c r="D53" s="9">
        <v>32545170.88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25281253.75</v>
      </c>
      <c r="D54" s="9">
        <v>25281253.75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-24785589.27</v>
      </c>
      <c r="D55" s="9">
        <v>-20854269.12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2852.54</v>
      </c>
      <c r="G59" s="9">
        <f>G47+G57</f>
        <v>69127.84</v>
      </c>
    </row>
    <row r="60" spans="2:7" ht="25.5">
      <c r="B60" s="6" t="s">
        <v>102</v>
      </c>
      <c r="C60" s="9">
        <f>SUM(C50:C58)</f>
        <v>32918927.69</v>
      </c>
      <c r="D60" s="9">
        <f>SUM(D50:D58)</f>
        <v>36972155.50999999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34396256.82</v>
      </c>
      <c r="D62" s="9">
        <f>D47+D60</f>
        <v>37445804.88999999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34393404.28000001</v>
      </c>
      <c r="G68" s="9">
        <f>SUM(G69:G73)</f>
        <v>37376677.05</v>
      </c>
    </row>
    <row r="69" spans="2:7" ht="12.75">
      <c r="B69" s="10"/>
      <c r="C69" s="9"/>
      <c r="D69" s="9"/>
      <c r="E69" s="11" t="s">
        <v>110</v>
      </c>
      <c r="F69" s="9">
        <v>-2999017.3</v>
      </c>
      <c r="G69" s="9">
        <v>12245696.86</v>
      </c>
    </row>
    <row r="70" spans="2:7" ht="12.75">
      <c r="B70" s="10"/>
      <c r="C70" s="9"/>
      <c r="D70" s="9"/>
      <c r="E70" s="11" t="s">
        <v>111</v>
      </c>
      <c r="F70" s="9">
        <v>41905256.13</v>
      </c>
      <c r="G70" s="9">
        <v>29659559.27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-4512834.55</v>
      </c>
      <c r="G73" s="9">
        <v>-4528579.08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34393404.28000001</v>
      </c>
      <c r="G79" s="9">
        <f>G63+G68+G75</f>
        <v>37376677.05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34396256.82000001</v>
      </c>
      <c r="G81" s="9">
        <f>G59+G79</f>
        <v>37445804.89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9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5.00390625" style="58" customWidth="1"/>
    <col min="2" max="2" width="43.00390625" style="58" customWidth="1"/>
    <col min="3" max="3" width="12.8515625" style="58" customWidth="1"/>
    <col min="4" max="4" width="13.28125" style="58" customWidth="1"/>
    <col min="5" max="5" width="15.00390625" style="58" customWidth="1"/>
    <col min="6" max="6" width="16.57421875" style="58" customWidth="1"/>
    <col min="7" max="7" width="13.421875" style="58" customWidth="1"/>
    <col min="8" max="8" width="14.00390625" style="58" customWidth="1"/>
    <col min="9" max="9" width="15.00390625" style="58" customWidth="1"/>
    <col min="10" max="16384" width="11.421875" style="58" customWidth="1"/>
  </cols>
  <sheetData>
    <row r="1" ht="13.5" thickBot="1"/>
    <row r="2" spans="2:9" ht="13.5" thickBot="1">
      <c r="B2" s="59" t="s">
        <v>120</v>
      </c>
      <c r="C2" s="60"/>
      <c r="D2" s="60"/>
      <c r="E2" s="60"/>
      <c r="F2" s="60"/>
      <c r="G2" s="60"/>
      <c r="H2" s="60"/>
      <c r="I2" s="61"/>
    </row>
    <row r="3" spans="2:9" ht="13.5" thickBot="1">
      <c r="B3" s="62" t="s">
        <v>147</v>
      </c>
      <c r="C3" s="63"/>
      <c r="D3" s="63"/>
      <c r="E3" s="63"/>
      <c r="F3" s="63"/>
      <c r="G3" s="63"/>
      <c r="H3" s="63"/>
      <c r="I3" s="64"/>
    </row>
    <row r="4" spans="2:9" ht="13.5" thickBot="1">
      <c r="B4" s="62" t="s">
        <v>148</v>
      </c>
      <c r="C4" s="63"/>
      <c r="D4" s="63"/>
      <c r="E4" s="63"/>
      <c r="F4" s="63"/>
      <c r="G4" s="63"/>
      <c r="H4" s="63"/>
      <c r="I4" s="64"/>
    </row>
    <row r="5" spans="2:9" ht="13.5" thickBot="1">
      <c r="B5" s="62" t="s">
        <v>1</v>
      </c>
      <c r="C5" s="63"/>
      <c r="D5" s="63"/>
      <c r="E5" s="63"/>
      <c r="F5" s="63"/>
      <c r="G5" s="63"/>
      <c r="H5" s="63"/>
      <c r="I5" s="64"/>
    </row>
    <row r="6" spans="2:9" ht="76.5">
      <c r="B6" s="65" t="s">
        <v>149</v>
      </c>
      <c r="C6" s="65" t="s">
        <v>150</v>
      </c>
      <c r="D6" s="65" t="s">
        <v>151</v>
      </c>
      <c r="E6" s="65" t="s">
        <v>152</v>
      </c>
      <c r="F6" s="65" t="s">
        <v>153</v>
      </c>
      <c r="G6" s="65" t="s">
        <v>154</v>
      </c>
      <c r="H6" s="65" t="s">
        <v>155</v>
      </c>
      <c r="I6" s="65" t="s">
        <v>156</v>
      </c>
    </row>
    <row r="7" spans="2:9" ht="13.5" thickBot="1">
      <c r="B7" s="66" t="s">
        <v>157</v>
      </c>
      <c r="C7" s="66" t="s">
        <v>158</v>
      </c>
      <c r="D7" s="66" t="s">
        <v>159</v>
      </c>
      <c r="E7" s="66" t="s">
        <v>160</v>
      </c>
      <c r="F7" s="66" t="s">
        <v>161</v>
      </c>
      <c r="G7" s="66" t="s">
        <v>162</v>
      </c>
      <c r="H7" s="66" t="s">
        <v>163</v>
      </c>
      <c r="I7" s="66" t="s">
        <v>164</v>
      </c>
    </row>
    <row r="8" spans="2:9" ht="12.75" customHeight="1">
      <c r="B8" s="67" t="s">
        <v>165</v>
      </c>
      <c r="C8" s="68">
        <f aca="true" t="shared" si="0" ref="C8:I8">C9+C13</f>
        <v>0</v>
      </c>
      <c r="D8" s="68">
        <f t="shared" si="0"/>
        <v>0</v>
      </c>
      <c r="E8" s="68">
        <f t="shared" si="0"/>
        <v>0</v>
      </c>
      <c r="F8" s="68">
        <f t="shared" si="0"/>
        <v>0</v>
      </c>
      <c r="G8" s="68">
        <f t="shared" si="0"/>
        <v>0</v>
      </c>
      <c r="H8" s="68">
        <f t="shared" si="0"/>
        <v>0</v>
      </c>
      <c r="I8" s="68">
        <f t="shared" si="0"/>
        <v>0</v>
      </c>
    </row>
    <row r="9" spans="2:9" ht="12.75" customHeight="1">
      <c r="B9" s="67" t="s">
        <v>166</v>
      </c>
      <c r="C9" s="68">
        <f aca="true" t="shared" si="1" ref="C9:I9">SUM(C10:C12)</f>
        <v>0</v>
      </c>
      <c r="D9" s="68">
        <f t="shared" si="1"/>
        <v>0</v>
      </c>
      <c r="E9" s="68">
        <f t="shared" si="1"/>
        <v>0</v>
      </c>
      <c r="F9" s="68">
        <f t="shared" si="1"/>
        <v>0</v>
      </c>
      <c r="G9" s="68">
        <f t="shared" si="1"/>
        <v>0</v>
      </c>
      <c r="H9" s="68">
        <f t="shared" si="1"/>
        <v>0</v>
      </c>
      <c r="I9" s="68">
        <f t="shared" si="1"/>
        <v>0</v>
      </c>
    </row>
    <row r="10" spans="2:9" ht="12.75">
      <c r="B10" s="69" t="s">
        <v>167</v>
      </c>
      <c r="C10" s="68">
        <v>0</v>
      </c>
      <c r="D10" s="68">
        <v>0</v>
      </c>
      <c r="E10" s="68">
        <v>0</v>
      </c>
      <c r="F10" s="68"/>
      <c r="G10" s="70">
        <v>0</v>
      </c>
      <c r="H10" s="68">
        <v>0</v>
      </c>
      <c r="I10" s="68">
        <v>0</v>
      </c>
    </row>
    <row r="11" spans="2:9" ht="12.75">
      <c r="B11" s="69" t="s">
        <v>168</v>
      </c>
      <c r="C11" s="70">
        <v>0</v>
      </c>
      <c r="D11" s="70">
        <v>0</v>
      </c>
      <c r="E11" s="70">
        <v>0</v>
      </c>
      <c r="F11" s="70"/>
      <c r="G11" s="70">
        <v>0</v>
      </c>
      <c r="H11" s="70">
        <v>0</v>
      </c>
      <c r="I11" s="70">
        <v>0</v>
      </c>
    </row>
    <row r="12" spans="2:9" ht="12.75">
      <c r="B12" s="69" t="s">
        <v>169</v>
      </c>
      <c r="C12" s="70">
        <v>0</v>
      </c>
      <c r="D12" s="70">
        <v>0</v>
      </c>
      <c r="E12" s="70">
        <v>0</v>
      </c>
      <c r="F12" s="70"/>
      <c r="G12" s="70">
        <v>0</v>
      </c>
      <c r="H12" s="70">
        <v>0</v>
      </c>
      <c r="I12" s="70">
        <v>0</v>
      </c>
    </row>
    <row r="13" spans="2:9" ht="12.75" customHeight="1">
      <c r="B13" s="67" t="s">
        <v>170</v>
      </c>
      <c r="C13" s="68">
        <f aca="true" t="shared" si="2" ref="C13:I13">SUM(C14:C16)</f>
        <v>0</v>
      </c>
      <c r="D13" s="68">
        <f t="shared" si="2"/>
        <v>0</v>
      </c>
      <c r="E13" s="68">
        <f t="shared" si="2"/>
        <v>0</v>
      </c>
      <c r="F13" s="68">
        <f t="shared" si="2"/>
        <v>0</v>
      </c>
      <c r="G13" s="68">
        <f t="shared" si="2"/>
        <v>0</v>
      </c>
      <c r="H13" s="68">
        <f t="shared" si="2"/>
        <v>0</v>
      </c>
      <c r="I13" s="68">
        <f t="shared" si="2"/>
        <v>0</v>
      </c>
    </row>
    <row r="14" spans="2:9" ht="12.75">
      <c r="B14" s="69" t="s">
        <v>171</v>
      </c>
      <c r="C14" s="68">
        <v>0</v>
      </c>
      <c r="D14" s="68">
        <v>0</v>
      </c>
      <c r="E14" s="68">
        <v>0</v>
      </c>
      <c r="F14" s="68"/>
      <c r="G14" s="70">
        <v>0</v>
      </c>
      <c r="H14" s="68">
        <v>0</v>
      </c>
      <c r="I14" s="68">
        <v>0</v>
      </c>
    </row>
    <row r="15" spans="2:9" ht="12.75">
      <c r="B15" s="69" t="s">
        <v>172</v>
      </c>
      <c r="C15" s="70">
        <v>0</v>
      </c>
      <c r="D15" s="70">
        <v>0</v>
      </c>
      <c r="E15" s="70">
        <v>0</v>
      </c>
      <c r="F15" s="70"/>
      <c r="G15" s="70">
        <v>0</v>
      </c>
      <c r="H15" s="70">
        <v>0</v>
      </c>
      <c r="I15" s="70">
        <v>0</v>
      </c>
    </row>
    <row r="16" spans="2:9" ht="12.75">
      <c r="B16" s="69" t="s">
        <v>173</v>
      </c>
      <c r="C16" s="70">
        <v>0</v>
      </c>
      <c r="D16" s="70">
        <v>0</v>
      </c>
      <c r="E16" s="70">
        <v>0</v>
      </c>
      <c r="F16" s="70"/>
      <c r="G16" s="70">
        <v>0</v>
      </c>
      <c r="H16" s="70">
        <v>0</v>
      </c>
      <c r="I16" s="70">
        <v>0</v>
      </c>
    </row>
    <row r="17" spans="2:9" ht="12.75">
      <c r="B17" s="67" t="s">
        <v>174</v>
      </c>
      <c r="C17" s="68">
        <v>69127.84</v>
      </c>
      <c r="D17" s="71"/>
      <c r="E17" s="71"/>
      <c r="F17" s="71"/>
      <c r="G17" s="72">
        <v>2852.54</v>
      </c>
      <c r="H17" s="71"/>
      <c r="I17" s="71"/>
    </row>
    <row r="18" spans="2:9" ht="12.75">
      <c r="B18" s="73"/>
      <c r="C18" s="70"/>
      <c r="D18" s="70"/>
      <c r="E18" s="70"/>
      <c r="F18" s="70"/>
      <c r="G18" s="70"/>
      <c r="H18" s="70"/>
      <c r="I18" s="70"/>
    </row>
    <row r="19" spans="2:9" ht="12.75" customHeight="1">
      <c r="B19" s="74" t="s">
        <v>175</v>
      </c>
      <c r="C19" s="68">
        <f>C8+C17</f>
        <v>69127.84</v>
      </c>
      <c r="D19" s="68">
        <f aca="true" t="shared" si="3" ref="D19:I19">D8+D17</f>
        <v>0</v>
      </c>
      <c r="E19" s="68">
        <f t="shared" si="3"/>
        <v>0</v>
      </c>
      <c r="F19" s="68">
        <f t="shared" si="3"/>
        <v>0</v>
      </c>
      <c r="G19" s="68">
        <f t="shared" si="3"/>
        <v>2852.54</v>
      </c>
      <c r="H19" s="68">
        <f t="shared" si="3"/>
        <v>0</v>
      </c>
      <c r="I19" s="68">
        <f t="shared" si="3"/>
        <v>0</v>
      </c>
    </row>
    <row r="20" spans="2:9" ht="12.75">
      <c r="B20" s="67"/>
      <c r="C20" s="68"/>
      <c r="D20" s="68"/>
      <c r="E20" s="68"/>
      <c r="F20" s="68"/>
      <c r="G20" s="68"/>
      <c r="H20" s="68"/>
      <c r="I20" s="68"/>
    </row>
    <row r="21" spans="2:9" ht="12.75" customHeight="1">
      <c r="B21" s="67" t="s">
        <v>176</v>
      </c>
      <c r="C21" s="68">
        <f aca="true" t="shared" si="4" ref="C21:I21">SUM(C22:C24)</f>
        <v>0</v>
      </c>
      <c r="D21" s="68">
        <f t="shared" si="4"/>
        <v>0</v>
      </c>
      <c r="E21" s="68">
        <f t="shared" si="4"/>
        <v>0</v>
      </c>
      <c r="F21" s="68">
        <f t="shared" si="4"/>
        <v>0</v>
      </c>
      <c r="G21" s="68">
        <f t="shared" si="4"/>
        <v>0</v>
      </c>
      <c r="H21" s="68">
        <f t="shared" si="4"/>
        <v>0</v>
      </c>
      <c r="I21" s="68">
        <f t="shared" si="4"/>
        <v>0</v>
      </c>
    </row>
    <row r="22" spans="2:9" ht="12.75" customHeight="1">
      <c r="B22" s="73" t="s">
        <v>177</v>
      </c>
      <c r="C22" s="70"/>
      <c r="D22" s="70"/>
      <c r="E22" s="70"/>
      <c r="F22" s="70"/>
      <c r="G22" s="70">
        <f>C22+D22-E22+F22</f>
        <v>0</v>
      </c>
      <c r="H22" s="70"/>
      <c r="I22" s="70"/>
    </row>
    <row r="23" spans="2:9" ht="12.75" customHeight="1">
      <c r="B23" s="73" t="s">
        <v>178</v>
      </c>
      <c r="C23" s="70"/>
      <c r="D23" s="70"/>
      <c r="E23" s="70"/>
      <c r="F23" s="70"/>
      <c r="G23" s="70">
        <f>C23+D23-E23+F23</f>
        <v>0</v>
      </c>
      <c r="H23" s="70"/>
      <c r="I23" s="70"/>
    </row>
    <row r="24" spans="2:9" ht="12.75" customHeight="1">
      <c r="B24" s="73" t="s">
        <v>179</v>
      </c>
      <c r="C24" s="70"/>
      <c r="D24" s="70"/>
      <c r="E24" s="70"/>
      <c r="F24" s="70"/>
      <c r="G24" s="70">
        <f>C24+D24-E24+F24</f>
        <v>0</v>
      </c>
      <c r="H24" s="70"/>
      <c r="I24" s="70"/>
    </row>
    <row r="25" spans="2:9" ht="12.75">
      <c r="B25" s="75"/>
      <c r="C25" s="76"/>
      <c r="D25" s="76"/>
      <c r="E25" s="76"/>
      <c r="F25" s="76"/>
      <c r="G25" s="76"/>
      <c r="H25" s="76"/>
      <c r="I25" s="76"/>
    </row>
    <row r="26" spans="2:9" ht="25.5">
      <c r="B26" s="74" t="s">
        <v>180</v>
      </c>
      <c r="C26" s="68">
        <f aca="true" t="shared" si="5" ref="C26:I26">SUM(C27:C29)</f>
        <v>0</v>
      </c>
      <c r="D26" s="68">
        <f t="shared" si="5"/>
        <v>0</v>
      </c>
      <c r="E26" s="68">
        <f t="shared" si="5"/>
        <v>0</v>
      </c>
      <c r="F26" s="68">
        <f t="shared" si="5"/>
        <v>0</v>
      </c>
      <c r="G26" s="68">
        <f t="shared" si="5"/>
        <v>0</v>
      </c>
      <c r="H26" s="68">
        <f t="shared" si="5"/>
        <v>0</v>
      </c>
      <c r="I26" s="68">
        <f t="shared" si="5"/>
        <v>0</v>
      </c>
    </row>
    <row r="27" spans="2:9" ht="12.75" customHeight="1">
      <c r="B27" s="73" t="s">
        <v>181</v>
      </c>
      <c r="C27" s="70"/>
      <c r="D27" s="70"/>
      <c r="E27" s="70"/>
      <c r="F27" s="70"/>
      <c r="G27" s="70">
        <f>C27+D27-E27+F27</f>
        <v>0</v>
      </c>
      <c r="H27" s="70"/>
      <c r="I27" s="70"/>
    </row>
    <row r="28" spans="2:9" ht="12.75" customHeight="1">
      <c r="B28" s="73" t="s">
        <v>182</v>
      </c>
      <c r="C28" s="70"/>
      <c r="D28" s="70"/>
      <c r="E28" s="70"/>
      <c r="F28" s="70"/>
      <c r="G28" s="70">
        <f>C28+D28-E28+F28</f>
        <v>0</v>
      </c>
      <c r="H28" s="70"/>
      <c r="I28" s="70"/>
    </row>
    <row r="29" spans="2:9" ht="12.75" customHeight="1">
      <c r="B29" s="73" t="s">
        <v>183</v>
      </c>
      <c r="C29" s="70"/>
      <c r="D29" s="70"/>
      <c r="E29" s="70"/>
      <c r="F29" s="70"/>
      <c r="G29" s="70">
        <f>C29+D29-E29+F29</f>
        <v>0</v>
      </c>
      <c r="H29" s="70"/>
      <c r="I29" s="70"/>
    </row>
    <row r="30" spans="2:9" ht="13.5" thickBot="1">
      <c r="B30" s="77"/>
      <c r="C30" s="78"/>
      <c r="D30" s="78"/>
      <c r="E30" s="78"/>
      <c r="F30" s="78"/>
      <c r="G30" s="78"/>
      <c r="H30" s="78"/>
      <c r="I30" s="78"/>
    </row>
    <row r="31" spans="2:9" ht="18.75" customHeight="1">
      <c r="B31" s="79" t="s">
        <v>184</v>
      </c>
      <c r="C31" s="79"/>
      <c r="D31" s="79"/>
      <c r="E31" s="79"/>
      <c r="F31" s="79"/>
      <c r="G31" s="79"/>
      <c r="H31" s="79"/>
      <c r="I31" s="79"/>
    </row>
    <row r="32" spans="2:9" ht="12.75">
      <c r="B32" s="80" t="s">
        <v>185</v>
      </c>
      <c r="C32" s="81"/>
      <c r="D32" s="82"/>
      <c r="E32" s="82"/>
      <c r="F32" s="82"/>
      <c r="G32" s="82"/>
      <c r="H32" s="82"/>
      <c r="I32" s="82"/>
    </row>
    <row r="33" spans="2:9" ht="13.5" thickBot="1">
      <c r="B33" s="83"/>
      <c r="C33" s="81"/>
      <c r="D33" s="81"/>
      <c r="E33" s="81"/>
      <c r="F33" s="81"/>
      <c r="G33" s="81"/>
      <c r="H33" s="81"/>
      <c r="I33" s="81"/>
    </row>
    <row r="34" spans="2:9" ht="38.25" customHeight="1">
      <c r="B34" s="84" t="s">
        <v>186</v>
      </c>
      <c r="C34" s="84" t="s">
        <v>187</v>
      </c>
      <c r="D34" s="84" t="s">
        <v>188</v>
      </c>
      <c r="E34" s="85" t="s">
        <v>189</v>
      </c>
      <c r="F34" s="84" t="s">
        <v>190</v>
      </c>
      <c r="G34" s="85" t="s">
        <v>191</v>
      </c>
      <c r="H34" s="81"/>
      <c r="I34" s="81"/>
    </row>
    <row r="35" spans="2:9" ht="15.75" customHeight="1" thickBot="1">
      <c r="B35" s="86"/>
      <c r="C35" s="86"/>
      <c r="D35" s="86"/>
      <c r="E35" s="87" t="s">
        <v>192</v>
      </c>
      <c r="F35" s="86"/>
      <c r="G35" s="87" t="s">
        <v>193</v>
      </c>
      <c r="H35" s="81"/>
      <c r="I35" s="81"/>
    </row>
    <row r="36" spans="2:9" ht="12.75">
      <c r="B36" s="88" t="s">
        <v>194</v>
      </c>
      <c r="C36" s="68">
        <f>SUM(C37:C39)</f>
        <v>0</v>
      </c>
      <c r="D36" s="68">
        <f>SUM(D37:D39)</f>
        <v>0</v>
      </c>
      <c r="E36" s="68">
        <f>SUM(E37:E39)</f>
        <v>0</v>
      </c>
      <c r="F36" s="68">
        <f>SUM(F37:F39)</f>
        <v>0</v>
      </c>
      <c r="G36" s="68">
        <f>SUM(G37:G39)</f>
        <v>0</v>
      </c>
      <c r="H36" s="81"/>
      <c r="I36" s="81"/>
    </row>
    <row r="37" spans="2:9" ht="12.75">
      <c r="B37" s="73" t="s">
        <v>195</v>
      </c>
      <c r="C37" s="70"/>
      <c r="D37" s="70"/>
      <c r="E37" s="70"/>
      <c r="F37" s="70"/>
      <c r="G37" s="70"/>
      <c r="H37" s="81"/>
      <c r="I37" s="81"/>
    </row>
    <row r="38" spans="2:9" ht="12.75">
      <c r="B38" s="73" t="s">
        <v>196</v>
      </c>
      <c r="C38" s="70"/>
      <c r="D38" s="70"/>
      <c r="E38" s="70"/>
      <c r="F38" s="70"/>
      <c r="G38" s="70"/>
      <c r="H38" s="81"/>
      <c r="I38" s="81"/>
    </row>
    <row r="39" spans="2:9" ht="13.5" thickBot="1">
      <c r="B39" s="89" t="s">
        <v>197</v>
      </c>
      <c r="C39" s="90"/>
      <c r="D39" s="90"/>
      <c r="E39" s="90"/>
      <c r="F39" s="90"/>
      <c r="G39" s="90"/>
      <c r="H39" s="81"/>
      <c r="I39" s="81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2"/>
  <sheetViews>
    <sheetView zoomScalePageLayoutView="0" workbookViewId="0" topLeftCell="A1">
      <selection activeCell="F9" sqref="F9:F10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59" t="s">
        <v>120</v>
      </c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2:12" ht="15.75" thickBot="1">
      <c r="B3" s="62" t="s">
        <v>198</v>
      </c>
      <c r="C3" s="63"/>
      <c r="D3" s="63"/>
      <c r="E3" s="63"/>
      <c r="F3" s="63"/>
      <c r="G3" s="63"/>
      <c r="H3" s="63"/>
      <c r="I3" s="63"/>
      <c r="J3" s="63"/>
      <c r="K3" s="63"/>
      <c r="L3" s="64"/>
    </row>
    <row r="4" spans="2:12" ht="15.75" thickBot="1">
      <c r="B4" s="62" t="s">
        <v>148</v>
      </c>
      <c r="C4" s="63"/>
      <c r="D4" s="63"/>
      <c r="E4" s="63"/>
      <c r="F4" s="63"/>
      <c r="G4" s="63"/>
      <c r="H4" s="63"/>
      <c r="I4" s="63"/>
      <c r="J4" s="63"/>
      <c r="K4" s="63"/>
      <c r="L4" s="64"/>
    </row>
    <row r="5" spans="2:12" ht="15.75" thickBot="1">
      <c r="B5" s="62" t="s">
        <v>1</v>
      </c>
      <c r="C5" s="63"/>
      <c r="D5" s="63"/>
      <c r="E5" s="63"/>
      <c r="F5" s="63"/>
      <c r="G5" s="63"/>
      <c r="H5" s="63"/>
      <c r="I5" s="63"/>
      <c r="J5" s="63"/>
      <c r="K5" s="63"/>
      <c r="L5" s="64"/>
    </row>
    <row r="6" spans="2:12" ht="102">
      <c r="B6" s="91" t="s">
        <v>199</v>
      </c>
      <c r="C6" s="92" t="s">
        <v>200</v>
      </c>
      <c r="D6" s="92" t="s">
        <v>201</v>
      </c>
      <c r="E6" s="92" t="s">
        <v>202</v>
      </c>
      <c r="F6" s="92" t="s">
        <v>203</v>
      </c>
      <c r="G6" s="92" t="s">
        <v>204</v>
      </c>
      <c r="H6" s="92" t="s">
        <v>205</v>
      </c>
      <c r="I6" s="92" t="s">
        <v>206</v>
      </c>
      <c r="J6" s="92" t="s">
        <v>207</v>
      </c>
      <c r="K6" s="92" t="s">
        <v>208</v>
      </c>
      <c r="L6" s="92" t="s">
        <v>209</v>
      </c>
    </row>
    <row r="7" spans="2:12" ht="15.75" thickBot="1">
      <c r="B7" s="66" t="s">
        <v>157</v>
      </c>
      <c r="C7" s="66" t="s">
        <v>158</v>
      </c>
      <c r="D7" s="66" t="s">
        <v>159</v>
      </c>
      <c r="E7" s="66" t="s">
        <v>160</v>
      </c>
      <c r="F7" s="66" t="s">
        <v>161</v>
      </c>
      <c r="G7" s="66" t="s">
        <v>210</v>
      </c>
      <c r="H7" s="66" t="s">
        <v>163</v>
      </c>
      <c r="I7" s="66" t="s">
        <v>164</v>
      </c>
      <c r="J7" s="66" t="s">
        <v>211</v>
      </c>
      <c r="K7" s="66" t="s">
        <v>212</v>
      </c>
      <c r="L7" s="66" t="s">
        <v>213</v>
      </c>
    </row>
    <row r="8" spans="2:12" ht="15">
      <c r="B8" s="93"/>
      <c r="C8" s="94"/>
      <c r="D8" s="94"/>
      <c r="E8" s="94"/>
      <c r="F8" s="94"/>
      <c r="G8" s="94"/>
      <c r="H8" s="94"/>
      <c r="I8" s="94"/>
      <c r="J8" s="94"/>
      <c r="K8" s="94"/>
      <c r="L8" s="94"/>
    </row>
    <row r="9" spans="2:12" ht="25.5">
      <c r="B9" s="95" t="s">
        <v>214</v>
      </c>
      <c r="C9" s="68">
        <f>SUM(C10:C13)</f>
        <v>0</v>
      </c>
      <c r="D9" s="68">
        <f aca="true" t="shared" si="0" ref="D9:L9">SUM(D10:D13)</f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</row>
    <row r="10" spans="2:12" ht="15">
      <c r="B10" s="96" t="s">
        <v>215</v>
      </c>
      <c r="C10" s="70"/>
      <c r="D10" s="70"/>
      <c r="E10" s="70"/>
      <c r="F10" s="70"/>
      <c r="G10" s="70"/>
      <c r="H10" s="70"/>
      <c r="I10" s="70"/>
      <c r="J10" s="70"/>
      <c r="K10" s="70"/>
      <c r="L10" s="70">
        <f>F10-K10</f>
        <v>0</v>
      </c>
    </row>
    <row r="11" spans="2:12" ht="15">
      <c r="B11" s="96" t="s">
        <v>216</v>
      </c>
      <c r="C11" s="70"/>
      <c r="D11" s="70"/>
      <c r="E11" s="70"/>
      <c r="F11" s="70"/>
      <c r="G11" s="70"/>
      <c r="H11" s="70"/>
      <c r="I11" s="70"/>
      <c r="J11" s="70"/>
      <c r="K11" s="70"/>
      <c r="L11" s="70">
        <f aca="true" t="shared" si="1" ref="L11:L20">F11-K11</f>
        <v>0</v>
      </c>
    </row>
    <row r="12" spans="2:12" ht="15">
      <c r="B12" s="96" t="s">
        <v>217</v>
      </c>
      <c r="C12" s="70"/>
      <c r="D12" s="70"/>
      <c r="E12" s="70"/>
      <c r="F12" s="70"/>
      <c r="G12" s="70"/>
      <c r="H12" s="70"/>
      <c r="I12" s="70"/>
      <c r="J12" s="70"/>
      <c r="K12" s="70"/>
      <c r="L12" s="70">
        <f t="shared" si="1"/>
        <v>0</v>
      </c>
    </row>
    <row r="13" spans="2:12" ht="15">
      <c r="B13" s="96" t="s">
        <v>218</v>
      </c>
      <c r="C13" s="70"/>
      <c r="D13" s="70"/>
      <c r="E13" s="70"/>
      <c r="F13" s="70"/>
      <c r="G13" s="70"/>
      <c r="H13" s="70"/>
      <c r="I13" s="70"/>
      <c r="J13" s="70"/>
      <c r="K13" s="70"/>
      <c r="L13" s="70">
        <f t="shared" si="1"/>
        <v>0</v>
      </c>
    </row>
    <row r="14" spans="2:12" ht="15">
      <c r="B14" s="97"/>
      <c r="C14" s="70"/>
      <c r="D14" s="70"/>
      <c r="E14" s="70"/>
      <c r="F14" s="70"/>
      <c r="G14" s="70"/>
      <c r="H14" s="70"/>
      <c r="I14" s="70"/>
      <c r="J14" s="70"/>
      <c r="K14" s="70"/>
      <c r="L14" s="70">
        <f t="shared" si="1"/>
        <v>0</v>
      </c>
    </row>
    <row r="15" spans="2:12" ht="15">
      <c r="B15" s="95" t="s">
        <v>219</v>
      </c>
      <c r="C15" s="68">
        <f>SUM(C16:C19)</f>
        <v>0</v>
      </c>
      <c r="D15" s="68">
        <f aca="true" t="shared" si="2" ref="D15:L15">SUM(D16:D19)</f>
        <v>0</v>
      </c>
      <c r="E15" s="68">
        <f t="shared" si="2"/>
        <v>0</v>
      </c>
      <c r="F15" s="68">
        <f t="shared" si="2"/>
        <v>0</v>
      </c>
      <c r="G15" s="68">
        <f t="shared" si="2"/>
        <v>0</v>
      </c>
      <c r="H15" s="68">
        <f t="shared" si="2"/>
        <v>0</v>
      </c>
      <c r="I15" s="68">
        <f t="shared" si="2"/>
        <v>0</v>
      </c>
      <c r="J15" s="68">
        <f t="shared" si="2"/>
        <v>0</v>
      </c>
      <c r="K15" s="68">
        <f t="shared" si="2"/>
        <v>0</v>
      </c>
      <c r="L15" s="68">
        <f t="shared" si="2"/>
        <v>0</v>
      </c>
    </row>
    <row r="16" spans="2:12" ht="15">
      <c r="B16" s="96" t="s">
        <v>220</v>
      </c>
      <c r="C16" s="70"/>
      <c r="D16" s="70"/>
      <c r="E16" s="70"/>
      <c r="F16" s="70"/>
      <c r="G16" s="70"/>
      <c r="H16" s="70"/>
      <c r="I16" s="70"/>
      <c r="J16" s="70"/>
      <c r="K16" s="70"/>
      <c r="L16" s="70">
        <f t="shared" si="1"/>
        <v>0</v>
      </c>
    </row>
    <row r="17" spans="2:12" ht="15">
      <c r="B17" s="96" t="s">
        <v>221</v>
      </c>
      <c r="C17" s="70"/>
      <c r="D17" s="70"/>
      <c r="E17" s="70"/>
      <c r="F17" s="70"/>
      <c r="G17" s="70"/>
      <c r="H17" s="70"/>
      <c r="I17" s="70"/>
      <c r="J17" s="70"/>
      <c r="K17" s="70"/>
      <c r="L17" s="70">
        <f t="shared" si="1"/>
        <v>0</v>
      </c>
    </row>
    <row r="18" spans="2:12" ht="15">
      <c r="B18" s="96" t="s">
        <v>222</v>
      </c>
      <c r="C18" s="70"/>
      <c r="D18" s="70"/>
      <c r="E18" s="70"/>
      <c r="F18" s="70"/>
      <c r="G18" s="70"/>
      <c r="H18" s="70"/>
      <c r="I18" s="70"/>
      <c r="J18" s="70"/>
      <c r="K18" s="70"/>
      <c r="L18" s="70">
        <f t="shared" si="1"/>
        <v>0</v>
      </c>
    </row>
    <row r="19" spans="2:12" ht="15">
      <c r="B19" s="96" t="s">
        <v>223</v>
      </c>
      <c r="C19" s="70"/>
      <c r="D19" s="70"/>
      <c r="E19" s="70"/>
      <c r="F19" s="70"/>
      <c r="G19" s="70"/>
      <c r="H19" s="70"/>
      <c r="I19" s="70"/>
      <c r="J19" s="70"/>
      <c r="K19" s="70"/>
      <c r="L19" s="70">
        <f t="shared" si="1"/>
        <v>0</v>
      </c>
    </row>
    <row r="20" spans="2:12" ht="15">
      <c r="B20" s="97"/>
      <c r="C20" s="70"/>
      <c r="D20" s="70"/>
      <c r="E20" s="70"/>
      <c r="F20" s="70"/>
      <c r="G20" s="70"/>
      <c r="H20" s="70"/>
      <c r="I20" s="70"/>
      <c r="J20" s="70"/>
      <c r="K20" s="70"/>
      <c r="L20" s="70">
        <f t="shared" si="1"/>
        <v>0</v>
      </c>
    </row>
    <row r="21" spans="2:12" ht="38.25">
      <c r="B21" s="95" t="s">
        <v>224</v>
      </c>
      <c r="C21" s="68">
        <f>C9+C15</f>
        <v>0</v>
      </c>
      <c r="D21" s="68">
        <f aca="true" t="shared" si="3" ref="D21:L21">D9+D15</f>
        <v>0</v>
      </c>
      <c r="E21" s="68">
        <f t="shared" si="3"/>
        <v>0</v>
      </c>
      <c r="F21" s="68">
        <f t="shared" si="3"/>
        <v>0</v>
      </c>
      <c r="G21" s="68">
        <f t="shared" si="3"/>
        <v>0</v>
      </c>
      <c r="H21" s="68">
        <f t="shared" si="3"/>
        <v>0</v>
      </c>
      <c r="I21" s="68">
        <f t="shared" si="3"/>
        <v>0</v>
      </c>
      <c r="J21" s="68">
        <f t="shared" si="3"/>
        <v>0</v>
      </c>
      <c r="K21" s="68">
        <f t="shared" si="3"/>
        <v>0</v>
      </c>
      <c r="L21" s="68">
        <f t="shared" si="3"/>
        <v>0</v>
      </c>
    </row>
    <row r="22" spans="2:12" ht="15.75" thickBot="1">
      <c r="B22" s="98"/>
      <c r="C22" s="99"/>
      <c r="D22" s="99"/>
      <c r="E22" s="99"/>
      <c r="F22" s="99"/>
      <c r="G22" s="99"/>
      <c r="H22" s="99"/>
      <c r="I22" s="99"/>
      <c r="J22" s="99"/>
      <c r="K22" s="99"/>
      <c r="L22" s="99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E85"/>
  <sheetViews>
    <sheetView zoomScalePageLayoutView="0" workbookViewId="0" topLeftCell="A70">
      <selection activeCell="E97" sqref="E9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23" t="s">
        <v>120</v>
      </c>
      <c r="C2" s="24"/>
      <c r="D2" s="24"/>
      <c r="E2" s="25"/>
    </row>
    <row r="3" spans="2:5" ht="12.75">
      <c r="B3" s="33" t="s">
        <v>225</v>
      </c>
      <c r="C3" s="34"/>
      <c r="D3" s="34"/>
      <c r="E3" s="100"/>
    </row>
    <row r="4" spans="2:5" ht="12.75">
      <c r="B4" s="33" t="s">
        <v>148</v>
      </c>
      <c r="C4" s="34"/>
      <c r="D4" s="34"/>
      <c r="E4" s="100"/>
    </row>
    <row r="5" spans="2:5" ht="13.5" thickBot="1">
      <c r="B5" s="36" t="s">
        <v>1</v>
      </c>
      <c r="C5" s="37"/>
      <c r="D5" s="37"/>
      <c r="E5" s="101"/>
    </row>
    <row r="6" spans="2:5" ht="13.5" thickBot="1">
      <c r="B6" s="102"/>
      <c r="C6" s="102"/>
      <c r="D6" s="102"/>
      <c r="E6" s="102"/>
    </row>
    <row r="7" spans="2:5" ht="12.75">
      <c r="B7" s="103" t="s">
        <v>2</v>
      </c>
      <c r="C7" s="21" t="s">
        <v>226</v>
      </c>
      <c r="D7" s="43" t="s">
        <v>227</v>
      </c>
      <c r="E7" s="21" t="s">
        <v>228</v>
      </c>
    </row>
    <row r="8" spans="2:5" ht="13.5" thickBot="1">
      <c r="B8" s="104"/>
      <c r="C8" s="22" t="s">
        <v>129</v>
      </c>
      <c r="D8" s="45"/>
      <c r="E8" s="22" t="s">
        <v>229</v>
      </c>
    </row>
    <row r="9" spans="2:5" ht="12.75">
      <c r="B9" s="105" t="s">
        <v>230</v>
      </c>
      <c r="C9" s="106">
        <f>SUM(C10:C12)</f>
        <v>18370500</v>
      </c>
      <c r="D9" s="106">
        <f>SUM(D10:D12)</f>
        <v>9238861.72</v>
      </c>
      <c r="E9" s="106">
        <f>SUM(E10:E12)</f>
        <v>9238861.72</v>
      </c>
    </row>
    <row r="10" spans="2:5" ht="12.75">
      <c r="B10" s="107" t="s">
        <v>231</v>
      </c>
      <c r="C10" s="108">
        <v>18370500</v>
      </c>
      <c r="D10" s="108">
        <v>9238861.72</v>
      </c>
      <c r="E10" s="108">
        <v>9238861.72</v>
      </c>
    </row>
    <row r="11" spans="2:5" ht="12.75">
      <c r="B11" s="107" t="s">
        <v>232</v>
      </c>
      <c r="C11" s="108">
        <v>0</v>
      </c>
      <c r="D11" s="108">
        <v>0</v>
      </c>
      <c r="E11" s="108">
        <v>0</v>
      </c>
    </row>
    <row r="12" spans="2:5" ht="12.75">
      <c r="B12" s="107" t="s">
        <v>233</v>
      </c>
      <c r="C12" s="108">
        <f>C48</f>
        <v>0</v>
      </c>
      <c r="D12" s="108">
        <f>D48</f>
        <v>0</v>
      </c>
      <c r="E12" s="108">
        <f>E48</f>
        <v>0</v>
      </c>
    </row>
    <row r="13" spans="2:5" ht="12.75">
      <c r="B13" s="105"/>
      <c r="C13" s="108"/>
      <c r="D13" s="108"/>
      <c r="E13" s="108"/>
    </row>
    <row r="14" spans="2:5" ht="15">
      <c r="B14" s="105" t="s">
        <v>234</v>
      </c>
      <c r="C14" s="106">
        <f>SUM(C15:C16)</f>
        <v>18370500</v>
      </c>
      <c r="D14" s="106">
        <f>SUM(D15:D16)</f>
        <v>8167959.35</v>
      </c>
      <c r="E14" s="106">
        <f>SUM(E15:E16)</f>
        <v>8167959.35</v>
      </c>
    </row>
    <row r="15" spans="2:5" ht="12.75">
      <c r="B15" s="107" t="s">
        <v>235</v>
      </c>
      <c r="C15" s="108">
        <v>18370500</v>
      </c>
      <c r="D15" s="108">
        <v>8167959.35</v>
      </c>
      <c r="E15" s="108">
        <v>8167959.35</v>
      </c>
    </row>
    <row r="16" spans="2:5" ht="12.75">
      <c r="B16" s="107" t="s">
        <v>236</v>
      </c>
      <c r="C16" s="108">
        <v>0</v>
      </c>
      <c r="D16" s="108">
        <v>0</v>
      </c>
      <c r="E16" s="108">
        <v>0</v>
      </c>
    </row>
    <row r="17" spans="2:5" ht="12.75">
      <c r="B17" s="109"/>
      <c r="C17" s="108"/>
      <c r="D17" s="108"/>
      <c r="E17" s="108"/>
    </row>
    <row r="18" spans="2:5" ht="12.75">
      <c r="B18" s="105" t="s">
        <v>237</v>
      </c>
      <c r="C18" s="106">
        <f>SUM(C19:C20)</f>
        <v>0</v>
      </c>
      <c r="D18" s="106">
        <f>SUM(D19:D20)</f>
        <v>404492.71</v>
      </c>
      <c r="E18" s="106">
        <f>SUM(E19:E20)</f>
        <v>404492.71</v>
      </c>
    </row>
    <row r="19" spans="2:5" ht="12.75">
      <c r="B19" s="107" t="s">
        <v>238</v>
      </c>
      <c r="C19" s="110"/>
      <c r="D19" s="108">
        <v>404492.71</v>
      </c>
      <c r="E19" s="108">
        <v>404492.71</v>
      </c>
    </row>
    <row r="20" spans="2:5" ht="12.75">
      <c r="B20" s="107" t="s">
        <v>239</v>
      </c>
      <c r="C20" s="110"/>
      <c r="D20" s="108"/>
      <c r="E20" s="108"/>
    </row>
    <row r="21" spans="2:5" ht="12.75">
      <c r="B21" s="109"/>
      <c r="C21" s="108"/>
      <c r="D21" s="108"/>
      <c r="E21" s="108"/>
    </row>
    <row r="22" spans="2:5" ht="12.75">
      <c r="B22" s="105" t="s">
        <v>240</v>
      </c>
      <c r="C22" s="106">
        <f>C9-C14+C18</f>
        <v>0</v>
      </c>
      <c r="D22" s="105">
        <f>D9-D14+D18</f>
        <v>1475395.080000001</v>
      </c>
      <c r="E22" s="105">
        <f>E9-E14+E18</f>
        <v>1475395.080000001</v>
      </c>
    </row>
    <row r="23" spans="2:5" ht="12.75">
      <c r="B23" s="105"/>
      <c r="C23" s="108"/>
      <c r="D23" s="109"/>
      <c r="E23" s="109"/>
    </row>
    <row r="24" spans="2:5" ht="12.75">
      <c r="B24" s="105" t="s">
        <v>241</v>
      </c>
      <c r="C24" s="106">
        <f>C22-C12</f>
        <v>0</v>
      </c>
      <c r="D24" s="105">
        <f>D22-D12</f>
        <v>1475395.080000001</v>
      </c>
      <c r="E24" s="105">
        <f>E22-E12</f>
        <v>1475395.080000001</v>
      </c>
    </row>
    <row r="25" spans="2:5" ht="12.75">
      <c r="B25" s="105"/>
      <c r="C25" s="108"/>
      <c r="D25" s="109"/>
      <c r="E25" s="109"/>
    </row>
    <row r="26" spans="2:5" ht="25.5">
      <c r="B26" s="105" t="s">
        <v>242</v>
      </c>
      <c r="C26" s="106">
        <f>C24-C18</f>
        <v>0</v>
      </c>
      <c r="D26" s="106">
        <f>D24-D18</f>
        <v>1070902.370000001</v>
      </c>
      <c r="E26" s="106">
        <f>E24-E18</f>
        <v>1070902.370000001</v>
      </c>
    </row>
    <row r="27" spans="2:5" ht="13.5" thickBot="1">
      <c r="B27" s="111"/>
      <c r="C27" s="112"/>
      <c r="D27" s="112"/>
      <c r="E27" s="112"/>
    </row>
    <row r="28" spans="2:5" ht="34.5" customHeight="1" thickBot="1">
      <c r="B28" s="113"/>
      <c r="C28" s="113"/>
      <c r="D28" s="113"/>
      <c r="E28" s="113"/>
    </row>
    <row r="29" spans="2:5" ht="13.5" thickBot="1">
      <c r="B29" s="114" t="s">
        <v>243</v>
      </c>
      <c r="C29" s="115" t="s">
        <v>244</v>
      </c>
      <c r="D29" s="115" t="s">
        <v>227</v>
      </c>
      <c r="E29" s="115" t="s">
        <v>133</v>
      </c>
    </row>
    <row r="30" spans="2:5" ht="12.75">
      <c r="B30" s="116"/>
      <c r="C30" s="108"/>
      <c r="D30" s="108"/>
      <c r="E30" s="108"/>
    </row>
    <row r="31" spans="2:5" ht="12.75">
      <c r="B31" s="105" t="s">
        <v>245</v>
      </c>
      <c r="C31" s="106">
        <f>SUM(C32:C33)</f>
        <v>0</v>
      </c>
      <c r="D31" s="105">
        <f>SUM(D32:D33)</f>
        <v>0</v>
      </c>
      <c r="E31" s="105">
        <f>SUM(E32:E33)</f>
        <v>0</v>
      </c>
    </row>
    <row r="32" spans="2:5" ht="12.75">
      <c r="B32" s="107" t="s">
        <v>246</v>
      </c>
      <c r="C32" s="108"/>
      <c r="D32" s="109"/>
      <c r="E32" s="109"/>
    </row>
    <row r="33" spans="2:5" ht="12.75">
      <c r="B33" s="107" t="s">
        <v>247</v>
      </c>
      <c r="C33" s="108"/>
      <c r="D33" s="109"/>
      <c r="E33" s="109"/>
    </row>
    <row r="34" spans="2:5" ht="12.75">
      <c r="B34" s="105"/>
      <c r="C34" s="108"/>
      <c r="D34" s="108"/>
      <c r="E34" s="108"/>
    </row>
    <row r="35" spans="2:5" ht="12.75">
      <c r="B35" s="105" t="s">
        <v>248</v>
      </c>
      <c r="C35" s="106">
        <f>C26+C31</f>
        <v>0</v>
      </c>
      <c r="D35" s="106">
        <f>D26+D31</f>
        <v>1070902.370000001</v>
      </c>
      <c r="E35" s="106">
        <f>E26+E31</f>
        <v>1070902.370000001</v>
      </c>
    </row>
    <row r="36" spans="2:5" ht="13.5" thickBot="1">
      <c r="B36" s="117"/>
      <c r="C36" s="118"/>
      <c r="D36" s="118"/>
      <c r="E36" s="118"/>
    </row>
    <row r="37" spans="2:5" ht="34.5" customHeight="1" thickBot="1">
      <c r="B37" s="119"/>
      <c r="C37" s="119"/>
      <c r="D37" s="119"/>
      <c r="E37" s="119"/>
    </row>
    <row r="38" spans="2:5" ht="12.75">
      <c r="B38" s="120" t="s">
        <v>243</v>
      </c>
      <c r="C38" s="121" t="s">
        <v>249</v>
      </c>
      <c r="D38" s="122" t="s">
        <v>227</v>
      </c>
      <c r="E38" s="123" t="s">
        <v>228</v>
      </c>
    </row>
    <row r="39" spans="2:5" ht="13.5" thickBot="1">
      <c r="B39" s="124"/>
      <c r="C39" s="125"/>
      <c r="D39" s="126"/>
      <c r="E39" s="127" t="s">
        <v>133</v>
      </c>
    </row>
    <row r="40" spans="2:5" ht="12.75">
      <c r="B40" s="128"/>
      <c r="C40" s="129"/>
      <c r="D40" s="129"/>
      <c r="E40" s="129"/>
    </row>
    <row r="41" spans="2:5" ht="12.75">
      <c r="B41" s="130" t="s">
        <v>250</v>
      </c>
      <c r="C41" s="131">
        <f>SUM(C42:C43)</f>
        <v>0</v>
      </c>
      <c r="D41" s="131">
        <f>SUM(D42:D43)</f>
        <v>0</v>
      </c>
      <c r="E41" s="131">
        <f>SUM(E42:E43)</f>
        <v>0</v>
      </c>
    </row>
    <row r="42" spans="2:5" ht="12.75">
      <c r="B42" s="132" t="s">
        <v>251</v>
      </c>
      <c r="C42" s="129"/>
      <c r="D42" s="133"/>
      <c r="E42" s="133"/>
    </row>
    <row r="43" spans="2:5" ht="12.75">
      <c r="B43" s="132" t="s">
        <v>252</v>
      </c>
      <c r="C43" s="129"/>
      <c r="D43" s="133"/>
      <c r="E43" s="133"/>
    </row>
    <row r="44" spans="2:5" ht="12.75">
      <c r="B44" s="130" t="s">
        <v>253</v>
      </c>
      <c r="C44" s="131">
        <f>SUM(C45:C46)</f>
        <v>0</v>
      </c>
      <c r="D44" s="131">
        <f>SUM(D45:D46)</f>
        <v>0</v>
      </c>
      <c r="E44" s="131">
        <f>SUM(E45:E46)</f>
        <v>0</v>
      </c>
    </row>
    <row r="45" spans="2:5" ht="12.75">
      <c r="B45" s="132" t="s">
        <v>254</v>
      </c>
      <c r="C45" s="129"/>
      <c r="D45" s="133"/>
      <c r="E45" s="133"/>
    </row>
    <row r="46" spans="2:5" ht="12.75">
      <c r="B46" s="132" t="s">
        <v>255</v>
      </c>
      <c r="C46" s="129"/>
      <c r="D46" s="133"/>
      <c r="E46" s="133"/>
    </row>
    <row r="47" spans="2:5" ht="12.75">
      <c r="B47" s="130"/>
      <c r="C47" s="129"/>
      <c r="D47" s="129"/>
      <c r="E47" s="129"/>
    </row>
    <row r="48" spans="2:5" ht="12.75">
      <c r="B48" s="130" t="s">
        <v>256</v>
      </c>
      <c r="C48" s="131">
        <f>C41-C44</f>
        <v>0</v>
      </c>
      <c r="D48" s="130">
        <f>D41-D44</f>
        <v>0</v>
      </c>
      <c r="E48" s="130">
        <f>E41-E44</f>
        <v>0</v>
      </c>
    </row>
    <row r="49" spans="2:5" ht="13.5" thickBot="1">
      <c r="B49" s="134"/>
      <c r="C49" s="135"/>
      <c r="D49" s="134"/>
      <c r="E49" s="134"/>
    </row>
    <row r="50" spans="2:5" ht="34.5" customHeight="1" thickBot="1">
      <c r="B50" s="119"/>
      <c r="C50" s="119"/>
      <c r="D50" s="119"/>
      <c r="E50" s="119"/>
    </row>
    <row r="51" spans="2:5" ht="12.75">
      <c r="B51" s="120" t="s">
        <v>243</v>
      </c>
      <c r="C51" s="123" t="s">
        <v>226</v>
      </c>
      <c r="D51" s="122" t="s">
        <v>227</v>
      </c>
      <c r="E51" s="123" t="s">
        <v>228</v>
      </c>
    </row>
    <row r="52" spans="2:5" ht="13.5" thickBot="1">
      <c r="B52" s="124"/>
      <c r="C52" s="127" t="s">
        <v>244</v>
      </c>
      <c r="D52" s="126"/>
      <c r="E52" s="127" t="s">
        <v>133</v>
      </c>
    </row>
    <row r="53" spans="2:5" ht="12.75">
      <c r="B53" s="128"/>
      <c r="C53" s="129"/>
      <c r="D53" s="129"/>
      <c r="E53" s="129"/>
    </row>
    <row r="54" spans="2:5" ht="12.75">
      <c r="B54" s="133" t="s">
        <v>257</v>
      </c>
      <c r="C54" s="129">
        <f>C10</f>
        <v>18370500</v>
      </c>
      <c r="D54" s="133">
        <f>D10</f>
        <v>9238861.72</v>
      </c>
      <c r="E54" s="133">
        <f>E10</f>
        <v>9238861.72</v>
      </c>
    </row>
    <row r="55" spans="2:5" ht="12.75">
      <c r="B55" s="133"/>
      <c r="C55" s="129"/>
      <c r="D55" s="133"/>
      <c r="E55" s="133"/>
    </row>
    <row r="56" spans="2:5" ht="12.75">
      <c r="B56" s="136" t="s">
        <v>258</v>
      </c>
      <c r="C56" s="129">
        <f>C42-C45</f>
        <v>0</v>
      </c>
      <c r="D56" s="133">
        <f>D42-D45</f>
        <v>0</v>
      </c>
      <c r="E56" s="133">
        <f>E42-E45</f>
        <v>0</v>
      </c>
    </row>
    <row r="57" spans="2:5" ht="12.75">
      <c r="B57" s="132" t="s">
        <v>251</v>
      </c>
      <c r="C57" s="129">
        <f>C42</f>
        <v>0</v>
      </c>
      <c r="D57" s="133">
        <f>D42</f>
        <v>0</v>
      </c>
      <c r="E57" s="133">
        <f>E42</f>
        <v>0</v>
      </c>
    </row>
    <row r="58" spans="2:5" ht="12.75">
      <c r="B58" s="132" t="s">
        <v>254</v>
      </c>
      <c r="C58" s="129">
        <f>C45</f>
        <v>0</v>
      </c>
      <c r="D58" s="133">
        <f>D45</f>
        <v>0</v>
      </c>
      <c r="E58" s="133">
        <f>E45</f>
        <v>0</v>
      </c>
    </row>
    <row r="59" spans="2:5" ht="12.75">
      <c r="B59" s="137"/>
      <c r="C59" s="129"/>
      <c r="D59" s="133"/>
      <c r="E59" s="133"/>
    </row>
    <row r="60" spans="2:5" ht="12.75">
      <c r="B60" s="137" t="s">
        <v>235</v>
      </c>
      <c r="C60" s="129">
        <f>C15</f>
        <v>18370500</v>
      </c>
      <c r="D60" s="129">
        <f>D15</f>
        <v>8167959.35</v>
      </c>
      <c r="E60" s="129">
        <f>E15</f>
        <v>8167959.35</v>
      </c>
    </row>
    <row r="61" spans="2:5" ht="12.75">
      <c r="B61" s="137"/>
      <c r="C61" s="129"/>
      <c r="D61" s="129"/>
      <c r="E61" s="129"/>
    </row>
    <row r="62" spans="2:5" ht="12.75">
      <c r="B62" s="137" t="s">
        <v>238</v>
      </c>
      <c r="C62" s="138"/>
      <c r="D62" s="129">
        <f>D19</f>
        <v>404492.71</v>
      </c>
      <c r="E62" s="129">
        <f>E19</f>
        <v>404492.71</v>
      </c>
    </row>
    <row r="63" spans="2:5" ht="12.75">
      <c r="B63" s="137"/>
      <c r="C63" s="129"/>
      <c r="D63" s="129"/>
      <c r="E63" s="129"/>
    </row>
    <row r="64" spans="2:5" ht="12.75">
      <c r="B64" s="139" t="s">
        <v>259</v>
      </c>
      <c r="C64" s="131">
        <f>C54+C56-C60+C62</f>
        <v>0</v>
      </c>
      <c r="D64" s="130">
        <f>D54+D56-D60+D62</f>
        <v>1475395.080000001</v>
      </c>
      <c r="E64" s="130">
        <f>E54+E56-E60+E62</f>
        <v>1475395.080000001</v>
      </c>
    </row>
    <row r="65" spans="2:5" ht="12.75">
      <c r="B65" s="139"/>
      <c r="C65" s="131"/>
      <c r="D65" s="130"/>
      <c r="E65" s="130"/>
    </row>
    <row r="66" spans="2:5" ht="25.5">
      <c r="B66" s="140" t="s">
        <v>260</v>
      </c>
      <c r="C66" s="131">
        <f>C64-C56</f>
        <v>0</v>
      </c>
      <c r="D66" s="130">
        <f>D64-D56</f>
        <v>1475395.080000001</v>
      </c>
      <c r="E66" s="130">
        <f>E64-E56</f>
        <v>1475395.080000001</v>
      </c>
    </row>
    <row r="67" spans="2:5" ht="13.5" thickBot="1">
      <c r="B67" s="134"/>
      <c r="C67" s="135"/>
      <c r="D67" s="134"/>
      <c r="E67" s="134"/>
    </row>
    <row r="68" spans="2:5" ht="34.5" customHeight="1" thickBot="1">
      <c r="B68" s="119"/>
      <c r="C68" s="119"/>
      <c r="D68" s="119"/>
      <c r="E68" s="119"/>
    </row>
    <row r="69" spans="2:5" ht="12.75">
      <c r="B69" s="120" t="s">
        <v>243</v>
      </c>
      <c r="C69" s="121" t="s">
        <v>249</v>
      </c>
      <c r="D69" s="122" t="s">
        <v>227</v>
      </c>
      <c r="E69" s="123" t="s">
        <v>228</v>
      </c>
    </row>
    <row r="70" spans="2:5" ht="13.5" thickBot="1">
      <c r="B70" s="124"/>
      <c r="C70" s="125"/>
      <c r="D70" s="126"/>
      <c r="E70" s="127" t="s">
        <v>133</v>
      </c>
    </row>
    <row r="71" spans="2:5" ht="12.75">
      <c r="B71" s="128"/>
      <c r="C71" s="129"/>
      <c r="D71" s="129"/>
      <c r="E71" s="129"/>
    </row>
    <row r="72" spans="2:5" ht="12.75">
      <c r="B72" s="133" t="s">
        <v>232</v>
      </c>
      <c r="C72" s="129">
        <f>C11</f>
        <v>0</v>
      </c>
      <c r="D72" s="133">
        <f>D11</f>
        <v>0</v>
      </c>
      <c r="E72" s="133">
        <f>E11</f>
        <v>0</v>
      </c>
    </row>
    <row r="73" spans="2:5" ht="12.75">
      <c r="B73" s="133"/>
      <c r="C73" s="129"/>
      <c r="D73" s="133"/>
      <c r="E73" s="133"/>
    </row>
    <row r="74" spans="2:5" ht="25.5">
      <c r="B74" s="141" t="s">
        <v>261</v>
      </c>
      <c r="C74" s="129">
        <f>C75-C76</f>
        <v>0</v>
      </c>
      <c r="D74" s="133">
        <f>D75-D76</f>
        <v>0</v>
      </c>
      <c r="E74" s="133">
        <f>E75-E76</f>
        <v>0</v>
      </c>
    </row>
    <row r="75" spans="2:5" ht="12.75">
      <c r="B75" s="132" t="s">
        <v>252</v>
      </c>
      <c r="C75" s="129">
        <f>C43</f>
        <v>0</v>
      </c>
      <c r="D75" s="133">
        <f>D43</f>
        <v>0</v>
      </c>
      <c r="E75" s="133">
        <f>E43</f>
        <v>0</v>
      </c>
    </row>
    <row r="76" spans="2:5" ht="12.75">
      <c r="B76" s="132" t="s">
        <v>255</v>
      </c>
      <c r="C76" s="129">
        <f>C46</f>
        <v>0</v>
      </c>
      <c r="D76" s="133">
        <f>D46</f>
        <v>0</v>
      </c>
      <c r="E76" s="133">
        <f>E46</f>
        <v>0</v>
      </c>
    </row>
    <row r="77" spans="2:5" ht="12.75">
      <c r="B77" s="137"/>
      <c r="C77" s="129"/>
      <c r="D77" s="133"/>
      <c r="E77" s="133"/>
    </row>
    <row r="78" spans="2:5" ht="12.75">
      <c r="B78" s="137" t="s">
        <v>262</v>
      </c>
      <c r="C78" s="129">
        <f>C16</f>
        <v>0</v>
      </c>
      <c r="D78" s="129">
        <f>D16</f>
        <v>0</v>
      </c>
      <c r="E78" s="129">
        <f>E16</f>
        <v>0</v>
      </c>
    </row>
    <row r="79" spans="2:5" ht="12.75">
      <c r="B79" s="137"/>
      <c r="C79" s="129"/>
      <c r="D79" s="129"/>
      <c r="E79" s="129"/>
    </row>
    <row r="80" spans="2:5" ht="12.75">
      <c r="B80" s="137" t="s">
        <v>239</v>
      </c>
      <c r="C80" s="138"/>
      <c r="D80" s="129">
        <f>D20</f>
        <v>0</v>
      </c>
      <c r="E80" s="129">
        <f>E20</f>
        <v>0</v>
      </c>
    </row>
    <row r="81" spans="2:5" ht="12.75">
      <c r="B81" s="137"/>
      <c r="C81" s="129"/>
      <c r="D81" s="129"/>
      <c r="E81" s="129"/>
    </row>
    <row r="82" spans="2:5" ht="12.75">
      <c r="B82" s="139" t="s">
        <v>263</v>
      </c>
      <c r="C82" s="131">
        <f>C72+C74-C78+C80</f>
        <v>0</v>
      </c>
      <c r="D82" s="130">
        <f>D72+D74-D78+D80</f>
        <v>0</v>
      </c>
      <c r="E82" s="130">
        <f>E72+E74-E78+E80</f>
        <v>0</v>
      </c>
    </row>
    <row r="83" spans="2:5" ht="12.75">
      <c r="B83" s="139"/>
      <c r="C83" s="131"/>
      <c r="D83" s="130"/>
      <c r="E83" s="130"/>
    </row>
    <row r="84" spans="2:5" ht="25.5">
      <c r="B84" s="140" t="s">
        <v>264</v>
      </c>
      <c r="C84" s="131">
        <f>C82-C74</f>
        <v>0</v>
      </c>
      <c r="D84" s="130">
        <f>D82-D74</f>
        <v>0</v>
      </c>
      <c r="E84" s="130">
        <f>E82-E74</f>
        <v>0</v>
      </c>
    </row>
    <row r="85" spans="2:5" ht="13.5" thickBot="1">
      <c r="B85" s="134"/>
      <c r="C85" s="135"/>
      <c r="D85" s="134"/>
      <c r="E85" s="134"/>
    </row>
  </sheetData>
  <sheetProtection/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78"/>
  <sheetViews>
    <sheetView zoomScalePageLayoutView="0" workbookViewId="0" topLeftCell="A1">
      <selection activeCell="G19" sqref="G19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42" customWidth="1"/>
    <col min="4" max="4" width="18.00390625" style="1" customWidth="1"/>
    <col min="5" max="5" width="14.7109375" style="142" customWidth="1"/>
    <col min="6" max="6" width="13.8515625" style="1" customWidth="1"/>
    <col min="7" max="7" width="14.8515625" style="1" customWidth="1"/>
    <col min="8" max="8" width="13.7109375" style="142" customWidth="1"/>
    <col min="9" max="16384" width="11.00390625" style="1" customWidth="1"/>
  </cols>
  <sheetData>
    <row r="1" ht="13.5" thickBot="1"/>
    <row r="2" spans="2:8" ht="12.75">
      <c r="B2" s="23" t="s">
        <v>120</v>
      </c>
      <c r="C2" s="24"/>
      <c r="D2" s="24"/>
      <c r="E2" s="24"/>
      <c r="F2" s="24"/>
      <c r="G2" s="24"/>
      <c r="H2" s="25"/>
    </row>
    <row r="3" spans="2:8" ht="12.75">
      <c r="B3" s="33" t="s">
        <v>265</v>
      </c>
      <c r="C3" s="34"/>
      <c r="D3" s="34"/>
      <c r="E3" s="34"/>
      <c r="F3" s="34"/>
      <c r="G3" s="34"/>
      <c r="H3" s="100"/>
    </row>
    <row r="4" spans="2:8" ht="12.75">
      <c r="B4" s="33" t="s">
        <v>148</v>
      </c>
      <c r="C4" s="34"/>
      <c r="D4" s="34"/>
      <c r="E4" s="34"/>
      <c r="F4" s="34"/>
      <c r="G4" s="34"/>
      <c r="H4" s="100"/>
    </row>
    <row r="5" spans="2:8" ht="13.5" thickBot="1">
      <c r="B5" s="36" t="s">
        <v>1</v>
      </c>
      <c r="C5" s="37"/>
      <c r="D5" s="37"/>
      <c r="E5" s="37"/>
      <c r="F5" s="37"/>
      <c r="G5" s="37"/>
      <c r="H5" s="101"/>
    </row>
    <row r="6" spans="2:8" ht="13.5" thickBot="1">
      <c r="B6" s="20"/>
      <c r="C6" s="143" t="s">
        <v>266</v>
      </c>
      <c r="D6" s="144"/>
      <c r="E6" s="144"/>
      <c r="F6" s="144"/>
      <c r="G6" s="145"/>
      <c r="H6" s="39" t="s">
        <v>267</v>
      </c>
    </row>
    <row r="7" spans="2:8" ht="12.75">
      <c r="B7" s="146" t="s">
        <v>243</v>
      </c>
      <c r="C7" s="39" t="s">
        <v>268</v>
      </c>
      <c r="D7" s="43" t="s">
        <v>269</v>
      </c>
      <c r="E7" s="39" t="s">
        <v>270</v>
      </c>
      <c r="F7" s="39" t="s">
        <v>227</v>
      </c>
      <c r="G7" s="39" t="s">
        <v>271</v>
      </c>
      <c r="H7" s="147"/>
    </row>
    <row r="8" spans="2:8" ht="13.5" thickBot="1">
      <c r="B8" s="148" t="s">
        <v>157</v>
      </c>
      <c r="C8" s="44"/>
      <c r="D8" s="45"/>
      <c r="E8" s="44"/>
      <c r="F8" s="44"/>
      <c r="G8" s="44"/>
      <c r="H8" s="44"/>
    </row>
    <row r="9" spans="2:8" ht="12.75">
      <c r="B9" s="130" t="s">
        <v>272</v>
      </c>
      <c r="C9" s="149"/>
      <c r="D9" s="150"/>
      <c r="E9" s="149"/>
      <c r="F9" s="150"/>
      <c r="G9" s="150"/>
      <c r="H9" s="149"/>
    </row>
    <row r="10" spans="2:8" ht="12.75">
      <c r="B10" s="137" t="s">
        <v>273</v>
      </c>
      <c r="C10" s="149"/>
      <c r="D10" s="150"/>
      <c r="E10" s="149">
        <f>C10+D10</f>
        <v>0</v>
      </c>
      <c r="F10" s="150"/>
      <c r="G10" s="150"/>
      <c r="H10" s="149">
        <f>G10-C10</f>
        <v>0</v>
      </c>
    </row>
    <row r="11" spans="2:8" ht="12.75">
      <c r="B11" s="137" t="s">
        <v>274</v>
      </c>
      <c r="C11" s="149"/>
      <c r="D11" s="150"/>
      <c r="E11" s="149">
        <f aca="true" t="shared" si="0" ref="E11:E40">C11+D11</f>
        <v>0</v>
      </c>
      <c r="F11" s="150"/>
      <c r="G11" s="150"/>
      <c r="H11" s="149">
        <f aca="true" t="shared" si="1" ref="H11:H16">G11-C11</f>
        <v>0</v>
      </c>
    </row>
    <row r="12" spans="2:8" ht="12.75">
      <c r="B12" s="137" t="s">
        <v>275</v>
      </c>
      <c r="C12" s="149"/>
      <c r="D12" s="150"/>
      <c r="E12" s="149">
        <f t="shared" si="0"/>
        <v>0</v>
      </c>
      <c r="F12" s="150"/>
      <c r="G12" s="150"/>
      <c r="H12" s="149">
        <f t="shared" si="1"/>
        <v>0</v>
      </c>
    </row>
    <row r="13" spans="2:8" ht="12.75">
      <c r="B13" s="137" t="s">
        <v>276</v>
      </c>
      <c r="C13" s="149"/>
      <c r="D13" s="150"/>
      <c r="E13" s="149">
        <f t="shared" si="0"/>
        <v>0</v>
      </c>
      <c r="F13" s="150"/>
      <c r="G13" s="150"/>
      <c r="H13" s="149">
        <f t="shared" si="1"/>
        <v>0</v>
      </c>
    </row>
    <row r="14" spans="2:8" ht="12.75">
      <c r="B14" s="137" t="s">
        <v>277</v>
      </c>
      <c r="C14" s="149">
        <v>0</v>
      </c>
      <c r="D14" s="150">
        <v>3408.18</v>
      </c>
      <c r="E14" s="149">
        <f t="shared" si="0"/>
        <v>3408.18</v>
      </c>
      <c r="F14" s="150">
        <v>3625.54</v>
      </c>
      <c r="G14" s="150">
        <v>3625.54</v>
      </c>
      <c r="H14" s="149">
        <f t="shared" si="1"/>
        <v>3625.54</v>
      </c>
    </row>
    <row r="15" spans="2:8" ht="12.75">
      <c r="B15" s="137" t="s">
        <v>278</v>
      </c>
      <c r="C15" s="149"/>
      <c r="D15" s="150"/>
      <c r="E15" s="149">
        <f t="shared" si="0"/>
        <v>0</v>
      </c>
      <c r="F15" s="150"/>
      <c r="G15" s="150"/>
      <c r="H15" s="149">
        <f t="shared" si="1"/>
        <v>0</v>
      </c>
    </row>
    <row r="16" spans="2:8" ht="12.75">
      <c r="B16" s="137" t="s">
        <v>279</v>
      </c>
      <c r="C16" s="149">
        <v>3076000</v>
      </c>
      <c r="D16" s="150">
        <v>406732.23</v>
      </c>
      <c r="E16" s="149">
        <f t="shared" si="0"/>
        <v>3482732.23</v>
      </c>
      <c r="F16" s="150">
        <v>2733574.06</v>
      </c>
      <c r="G16" s="150">
        <v>2733574.06</v>
      </c>
      <c r="H16" s="149">
        <f t="shared" si="1"/>
        <v>-342425.93999999994</v>
      </c>
    </row>
    <row r="17" spans="2:8" ht="25.5">
      <c r="B17" s="141" t="s">
        <v>280</v>
      </c>
      <c r="C17" s="149">
        <f aca="true" t="shared" si="2" ref="C17:H17">SUM(C18:C28)</f>
        <v>0</v>
      </c>
      <c r="D17" s="151">
        <f t="shared" si="2"/>
        <v>0</v>
      </c>
      <c r="E17" s="151">
        <f t="shared" si="2"/>
        <v>0</v>
      </c>
      <c r="F17" s="151">
        <f t="shared" si="2"/>
        <v>0</v>
      </c>
      <c r="G17" s="151">
        <f t="shared" si="2"/>
        <v>0</v>
      </c>
      <c r="H17" s="151">
        <f t="shared" si="2"/>
        <v>0</v>
      </c>
    </row>
    <row r="18" spans="2:8" ht="12.75">
      <c r="B18" s="152" t="s">
        <v>281</v>
      </c>
      <c r="C18" s="149"/>
      <c r="D18" s="150"/>
      <c r="E18" s="149">
        <f t="shared" si="0"/>
        <v>0</v>
      </c>
      <c r="F18" s="150"/>
      <c r="G18" s="150"/>
      <c r="H18" s="149">
        <f>G18-C18</f>
        <v>0</v>
      </c>
    </row>
    <row r="19" spans="2:8" ht="12.75">
      <c r="B19" s="152" t="s">
        <v>282</v>
      </c>
      <c r="C19" s="149"/>
      <c r="D19" s="150"/>
      <c r="E19" s="149">
        <f t="shared" si="0"/>
        <v>0</v>
      </c>
      <c r="F19" s="150"/>
      <c r="G19" s="150"/>
      <c r="H19" s="149">
        <f aca="true" t="shared" si="3" ref="H19:H40">G19-C19</f>
        <v>0</v>
      </c>
    </row>
    <row r="20" spans="2:8" ht="12.75">
      <c r="B20" s="152" t="s">
        <v>283</v>
      </c>
      <c r="C20" s="149"/>
      <c r="D20" s="150"/>
      <c r="E20" s="149">
        <f t="shared" si="0"/>
        <v>0</v>
      </c>
      <c r="F20" s="150"/>
      <c r="G20" s="150"/>
      <c r="H20" s="149">
        <f t="shared" si="3"/>
        <v>0</v>
      </c>
    </row>
    <row r="21" spans="2:8" ht="12.75">
      <c r="B21" s="152" t="s">
        <v>284</v>
      </c>
      <c r="C21" s="149"/>
      <c r="D21" s="150"/>
      <c r="E21" s="149">
        <f t="shared" si="0"/>
        <v>0</v>
      </c>
      <c r="F21" s="150"/>
      <c r="G21" s="150"/>
      <c r="H21" s="149">
        <f t="shared" si="3"/>
        <v>0</v>
      </c>
    </row>
    <row r="22" spans="2:8" ht="12.75">
      <c r="B22" s="152" t="s">
        <v>285</v>
      </c>
      <c r="C22" s="149"/>
      <c r="D22" s="150"/>
      <c r="E22" s="149">
        <f t="shared" si="0"/>
        <v>0</v>
      </c>
      <c r="F22" s="150"/>
      <c r="G22" s="150"/>
      <c r="H22" s="149">
        <f t="shared" si="3"/>
        <v>0</v>
      </c>
    </row>
    <row r="23" spans="2:8" ht="25.5">
      <c r="B23" s="153" t="s">
        <v>286</v>
      </c>
      <c r="C23" s="149"/>
      <c r="D23" s="150"/>
      <c r="E23" s="149">
        <f t="shared" si="0"/>
        <v>0</v>
      </c>
      <c r="F23" s="150"/>
      <c r="G23" s="150"/>
      <c r="H23" s="149">
        <f t="shared" si="3"/>
        <v>0</v>
      </c>
    </row>
    <row r="24" spans="2:8" ht="25.5">
      <c r="B24" s="153" t="s">
        <v>287</v>
      </c>
      <c r="C24" s="149"/>
      <c r="D24" s="150"/>
      <c r="E24" s="149">
        <f t="shared" si="0"/>
        <v>0</v>
      </c>
      <c r="F24" s="150"/>
      <c r="G24" s="150"/>
      <c r="H24" s="149">
        <f t="shared" si="3"/>
        <v>0</v>
      </c>
    </row>
    <row r="25" spans="2:8" ht="12.75">
      <c r="B25" s="152" t="s">
        <v>288</v>
      </c>
      <c r="C25" s="149"/>
      <c r="D25" s="150"/>
      <c r="E25" s="149">
        <f t="shared" si="0"/>
        <v>0</v>
      </c>
      <c r="F25" s="150"/>
      <c r="G25" s="150"/>
      <c r="H25" s="149">
        <f t="shared" si="3"/>
        <v>0</v>
      </c>
    </row>
    <row r="26" spans="2:8" ht="12.75">
      <c r="B26" s="152" t="s">
        <v>289</v>
      </c>
      <c r="C26" s="149"/>
      <c r="D26" s="150"/>
      <c r="E26" s="149">
        <f t="shared" si="0"/>
        <v>0</v>
      </c>
      <c r="F26" s="150"/>
      <c r="G26" s="150"/>
      <c r="H26" s="149">
        <f t="shared" si="3"/>
        <v>0</v>
      </c>
    </row>
    <row r="27" spans="2:8" ht="12.75">
      <c r="B27" s="152" t="s">
        <v>290</v>
      </c>
      <c r="C27" s="149"/>
      <c r="D27" s="150"/>
      <c r="E27" s="149">
        <f t="shared" si="0"/>
        <v>0</v>
      </c>
      <c r="F27" s="150"/>
      <c r="G27" s="150"/>
      <c r="H27" s="149">
        <f t="shared" si="3"/>
        <v>0</v>
      </c>
    </row>
    <row r="28" spans="2:8" ht="25.5">
      <c r="B28" s="153" t="s">
        <v>291</v>
      </c>
      <c r="C28" s="149"/>
      <c r="D28" s="150"/>
      <c r="E28" s="149">
        <f t="shared" si="0"/>
        <v>0</v>
      </c>
      <c r="F28" s="150"/>
      <c r="G28" s="150"/>
      <c r="H28" s="149">
        <f t="shared" si="3"/>
        <v>0</v>
      </c>
    </row>
    <row r="29" spans="2:8" ht="25.5">
      <c r="B29" s="141" t="s">
        <v>292</v>
      </c>
      <c r="C29" s="149">
        <f aca="true" t="shared" si="4" ref="C29:H29">SUM(C30:C34)</f>
        <v>0</v>
      </c>
      <c r="D29" s="149">
        <f t="shared" si="4"/>
        <v>0</v>
      </c>
      <c r="E29" s="149">
        <f t="shared" si="4"/>
        <v>0</v>
      </c>
      <c r="F29" s="149">
        <f t="shared" si="4"/>
        <v>0</v>
      </c>
      <c r="G29" s="149">
        <f t="shared" si="4"/>
        <v>0</v>
      </c>
      <c r="H29" s="149">
        <f t="shared" si="4"/>
        <v>0</v>
      </c>
    </row>
    <row r="30" spans="2:8" ht="12.75">
      <c r="B30" s="152" t="s">
        <v>293</v>
      </c>
      <c r="C30" s="149"/>
      <c r="D30" s="150"/>
      <c r="E30" s="149">
        <f t="shared" si="0"/>
        <v>0</v>
      </c>
      <c r="F30" s="150"/>
      <c r="G30" s="150"/>
      <c r="H30" s="149">
        <f t="shared" si="3"/>
        <v>0</v>
      </c>
    </row>
    <row r="31" spans="2:8" ht="12.75">
      <c r="B31" s="152" t="s">
        <v>294</v>
      </c>
      <c r="C31" s="149"/>
      <c r="D31" s="150"/>
      <c r="E31" s="149">
        <f t="shared" si="0"/>
        <v>0</v>
      </c>
      <c r="F31" s="150"/>
      <c r="G31" s="150"/>
      <c r="H31" s="149">
        <f t="shared" si="3"/>
        <v>0</v>
      </c>
    </row>
    <row r="32" spans="2:8" ht="12.75">
      <c r="B32" s="152" t="s">
        <v>295</v>
      </c>
      <c r="C32" s="149"/>
      <c r="D32" s="150"/>
      <c r="E32" s="149">
        <f t="shared" si="0"/>
        <v>0</v>
      </c>
      <c r="F32" s="150"/>
      <c r="G32" s="150"/>
      <c r="H32" s="149">
        <f t="shared" si="3"/>
        <v>0</v>
      </c>
    </row>
    <row r="33" spans="2:8" ht="25.5">
      <c r="B33" s="153" t="s">
        <v>296</v>
      </c>
      <c r="C33" s="149"/>
      <c r="D33" s="150"/>
      <c r="E33" s="149">
        <f t="shared" si="0"/>
        <v>0</v>
      </c>
      <c r="F33" s="150"/>
      <c r="G33" s="150"/>
      <c r="H33" s="149">
        <f t="shared" si="3"/>
        <v>0</v>
      </c>
    </row>
    <row r="34" spans="2:8" ht="12.75">
      <c r="B34" s="152" t="s">
        <v>297</v>
      </c>
      <c r="C34" s="149"/>
      <c r="D34" s="150"/>
      <c r="E34" s="149">
        <f t="shared" si="0"/>
        <v>0</v>
      </c>
      <c r="F34" s="150"/>
      <c r="G34" s="150"/>
      <c r="H34" s="149">
        <f t="shared" si="3"/>
        <v>0</v>
      </c>
    </row>
    <row r="35" spans="2:8" ht="12.75">
      <c r="B35" s="137" t="s">
        <v>298</v>
      </c>
      <c r="C35" s="149">
        <v>15294500</v>
      </c>
      <c r="D35" s="150">
        <v>553.91</v>
      </c>
      <c r="E35" s="149">
        <f t="shared" si="0"/>
        <v>15295053.91</v>
      </c>
      <c r="F35" s="150">
        <v>6501662.12</v>
      </c>
      <c r="G35" s="150">
        <v>6501662.12</v>
      </c>
      <c r="H35" s="149">
        <f t="shared" si="3"/>
        <v>-8792837.879999999</v>
      </c>
    </row>
    <row r="36" spans="2:8" ht="12.75">
      <c r="B36" s="137" t="s">
        <v>299</v>
      </c>
      <c r="C36" s="149">
        <f aca="true" t="shared" si="5" ref="C36:H36">C37</f>
        <v>0</v>
      </c>
      <c r="D36" s="149">
        <f t="shared" si="5"/>
        <v>0</v>
      </c>
      <c r="E36" s="149">
        <f t="shared" si="5"/>
        <v>0</v>
      </c>
      <c r="F36" s="149">
        <f t="shared" si="5"/>
        <v>0</v>
      </c>
      <c r="G36" s="149">
        <f t="shared" si="5"/>
        <v>0</v>
      </c>
      <c r="H36" s="149">
        <f t="shared" si="5"/>
        <v>0</v>
      </c>
    </row>
    <row r="37" spans="2:8" ht="12.75">
      <c r="B37" s="152" t="s">
        <v>300</v>
      </c>
      <c r="C37" s="149"/>
      <c r="D37" s="150"/>
      <c r="E37" s="149">
        <f t="shared" si="0"/>
        <v>0</v>
      </c>
      <c r="F37" s="150"/>
      <c r="G37" s="150"/>
      <c r="H37" s="149">
        <f t="shared" si="3"/>
        <v>0</v>
      </c>
    </row>
    <row r="38" spans="2:8" ht="12.75">
      <c r="B38" s="137" t="s">
        <v>301</v>
      </c>
      <c r="C38" s="149">
        <f aca="true" t="shared" si="6" ref="C38:H38">C39+C40</f>
        <v>0</v>
      </c>
      <c r="D38" s="149">
        <f t="shared" si="6"/>
        <v>0</v>
      </c>
      <c r="E38" s="149">
        <f t="shared" si="6"/>
        <v>0</v>
      </c>
      <c r="F38" s="149">
        <f t="shared" si="6"/>
        <v>0</v>
      </c>
      <c r="G38" s="149">
        <f t="shared" si="6"/>
        <v>0</v>
      </c>
      <c r="H38" s="149">
        <f t="shared" si="6"/>
        <v>0</v>
      </c>
    </row>
    <row r="39" spans="2:8" ht="12.75">
      <c r="B39" s="152" t="s">
        <v>302</v>
      </c>
      <c r="C39" s="149"/>
      <c r="D39" s="150"/>
      <c r="E39" s="149">
        <f t="shared" si="0"/>
        <v>0</v>
      </c>
      <c r="F39" s="150"/>
      <c r="G39" s="150"/>
      <c r="H39" s="149">
        <f t="shared" si="3"/>
        <v>0</v>
      </c>
    </row>
    <row r="40" spans="2:8" ht="12.75">
      <c r="B40" s="152" t="s">
        <v>303</v>
      </c>
      <c r="C40" s="149"/>
      <c r="D40" s="150"/>
      <c r="E40" s="149">
        <f t="shared" si="0"/>
        <v>0</v>
      </c>
      <c r="F40" s="150"/>
      <c r="G40" s="150"/>
      <c r="H40" s="149">
        <f t="shared" si="3"/>
        <v>0</v>
      </c>
    </row>
    <row r="41" spans="2:8" ht="12.75">
      <c r="B41" s="154"/>
      <c r="C41" s="149"/>
      <c r="D41" s="150"/>
      <c r="E41" s="149"/>
      <c r="F41" s="150"/>
      <c r="G41" s="150"/>
      <c r="H41" s="149"/>
    </row>
    <row r="42" spans="2:8" ht="25.5">
      <c r="B42" s="105" t="s">
        <v>304</v>
      </c>
      <c r="C42" s="155">
        <f aca="true" t="shared" si="7" ref="C42:H42">C10+C11+C12+C13+C14+C15+C16+C17+C29+C35+C36+C38</f>
        <v>18370500</v>
      </c>
      <c r="D42" s="156">
        <f t="shared" si="7"/>
        <v>410694.31999999995</v>
      </c>
      <c r="E42" s="156">
        <f t="shared" si="7"/>
        <v>18781194.32</v>
      </c>
      <c r="F42" s="156">
        <f t="shared" si="7"/>
        <v>9238861.72</v>
      </c>
      <c r="G42" s="156">
        <f t="shared" si="7"/>
        <v>9238861.72</v>
      </c>
      <c r="H42" s="156">
        <f t="shared" si="7"/>
        <v>-9131638.28</v>
      </c>
    </row>
    <row r="43" spans="2:8" ht="12.75">
      <c r="B43" s="133"/>
      <c r="C43" s="149"/>
      <c r="D43" s="133"/>
      <c r="E43" s="157"/>
      <c r="F43" s="133"/>
      <c r="G43" s="133"/>
      <c r="H43" s="157"/>
    </row>
    <row r="44" spans="2:8" ht="25.5">
      <c r="B44" s="105" t="s">
        <v>305</v>
      </c>
      <c r="C44" s="158"/>
      <c r="D44" s="159"/>
      <c r="E44" s="158"/>
      <c r="F44" s="159"/>
      <c r="G44" s="159"/>
      <c r="H44" s="149"/>
    </row>
    <row r="45" spans="2:8" ht="12.75">
      <c r="B45" s="154"/>
      <c r="C45" s="149"/>
      <c r="D45" s="160"/>
      <c r="E45" s="149"/>
      <c r="F45" s="160"/>
      <c r="G45" s="160"/>
      <c r="H45" s="149"/>
    </row>
    <row r="46" spans="2:8" ht="12.75">
      <c r="B46" s="130" t="s">
        <v>306</v>
      </c>
      <c r="C46" s="149"/>
      <c r="D46" s="150"/>
      <c r="E46" s="149"/>
      <c r="F46" s="150"/>
      <c r="G46" s="150"/>
      <c r="H46" s="149"/>
    </row>
    <row r="47" spans="2:8" ht="12.75">
      <c r="B47" s="137" t="s">
        <v>307</v>
      </c>
      <c r="C47" s="149">
        <f aca="true" t="shared" si="8" ref="C47:H47">SUM(C48:C55)</f>
        <v>0</v>
      </c>
      <c r="D47" s="149">
        <f t="shared" si="8"/>
        <v>0</v>
      </c>
      <c r="E47" s="149">
        <f t="shared" si="8"/>
        <v>0</v>
      </c>
      <c r="F47" s="149">
        <f t="shared" si="8"/>
        <v>0</v>
      </c>
      <c r="G47" s="149">
        <f t="shared" si="8"/>
        <v>0</v>
      </c>
      <c r="H47" s="149">
        <f t="shared" si="8"/>
        <v>0</v>
      </c>
    </row>
    <row r="48" spans="2:8" ht="25.5">
      <c r="B48" s="153" t="s">
        <v>308</v>
      </c>
      <c r="C48" s="149"/>
      <c r="D48" s="150"/>
      <c r="E48" s="149">
        <f aca="true" t="shared" si="9" ref="E48:E65">C48+D48</f>
        <v>0</v>
      </c>
      <c r="F48" s="150"/>
      <c r="G48" s="150"/>
      <c r="H48" s="149">
        <f aca="true" t="shared" si="10" ref="H48:H65">G48-C48</f>
        <v>0</v>
      </c>
    </row>
    <row r="49" spans="2:8" ht="25.5">
      <c r="B49" s="153" t="s">
        <v>309</v>
      </c>
      <c r="C49" s="149"/>
      <c r="D49" s="150"/>
      <c r="E49" s="149">
        <f t="shared" si="9"/>
        <v>0</v>
      </c>
      <c r="F49" s="150"/>
      <c r="G49" s="150"/>
      <c r="H49" s="149">
        <f t="shared" si="10"/>
        <v>0</v>
      </c>
    </row>
    <row r="50" spans="2:8" ht="25.5">
      <c r="B50" s="153" t="s">
        <v>310</v>
      </c>
      <c r="C50" s="149"/>
      <c r="D50" s="150"/>
      <c r="E50" s="149">
        <f t="shared" si="9"/>
        <v>0</v>
      </c>
      <c r="F50" s="150"/>
      <c r="G50" s="150"/>
      <c r="H50" s="149">
        <f t="shared" si="10"/>
        <v>0</v>
      </c>
    </row>
    <row r="51" spans="2:8" ht="38.25">
      <c r="B51" s="153" t="s">
        <v>311</v>
      </c>
      <c r="C51" s="149"/>
      <c r="D51" s="150"/>
      <c r="E51" s="149">
        <f t="shared" si="9"/>
        <v>0</v>
      </c>
      <c r="F51" s="150"/>
      <c r="G51" s="150"/>
      <c r="H51" s="149">
        <f t="shared" si="10"/>
        <v>0</v>
      </c>
    </row>
    <row r="52" spans="2:8" ht="12.75">
      <c r="B52" s="153" t="s">
        <v>312</v>
      </c>
      <c r="C52" s="149"/>
      <c r="D52" s="150"/>
      <c r="E52" s="149">
        <f t="shared" si="9"/>
        <v>0</v>
      </c>
      <c r="F52" s="150"/>
      <c r="G52" s="150"/>
      <c r="H52" s="149">
        <f t="shared" si="10"/>
        <v>0</v>
      </c>
    </row>
    <row r="53" spans="2:8" ht="25.5">
      <c r="B53" s="153" t="s">
        <v>313</v>
      </c>
      <c r="C53" s="149"/>
      <c r="D53" s="150"/>
      <c r="E53" s="149">
        <f t="shared" si="9"/>
        <v>0</v>
      </c>
      <c r="F53" s="150"/>
      <c r="G53" s="150"/>
      <c r="H53" s="149">
        <f t="shared" si="10"/>
        <v>0</v>
      </c>
    </row>
    <row r="54" spans="2:8" ht="25.5">
      <c r="B54" s="153" t="s">
        <v>314</v>
      </c>
      <c r="C54" s="149"/>
      <c r="D54" s="150"/>
      <c r="E54" s="149">
        <f t="shared" si="9"/>
        <v>0</v>
      </c>
      <c r="F54" s="150"/>
      <c r="G54" s="150"/>
      <c r="H54" s="149">
        <f t="shared" si="10"/>
        <v>0</v>
      </c>
    </row>
    <row r="55" spans="2:8" ht="25.5">
      <c r="B55" s="153" t="s">
        <v>315</v>
      </c>
      <c r="C55" s="149"/>
      <c r="D55" s="150"/>
      <c r="E55" s="149">
        <f t="shared" si="9"/>
        <v>0</v>
      </c>
      <c r="F55" s="150"/>
      <c r="G55" s="150"/>
      <c r="H55" s="149">
        <f t="shared" si="10"/>
        <v>0</v>
      </c>
    </row>
    <row r="56" spans="2:8" ht="12.75">
      <c r="B56" s="141" t="s">
        <v>316</v>
      </c>
      <c r="C56" s="149">
        <f aca="true" t="shared" si="11" ref="C56:H56">SUM(C57:C60)</f>
        <v>0</v>
      </c>
      <c r="D56" s="149">
        <f t="shared" si="11"/>
        <v>0</v>
      </c>
      <c r="E56" s="149">
        <f t="shared" si="11"/>
        <v>0</v>
      </c>
      <c r="F56" s="149">
        <f t="shared" si="11"/>
        <v>0</v>
      </c>
      <c r="G56" s="149">
        <f t="shared" si="11"/>
        <v>0</v>
      </c>
      <c r="H56" s="149">
        <f t="shared" si="11"/>
        <v>0</v>
      </c>
    </row>
    <row r="57" spans="2:8" ht="12.75">
      <c r="B57" s="153" t="s">
        <v>317</v>
      </c>
      <c r="C57" s="149"/>
      <c r="D57" s="150"/>
      <c r="E57" s="149">
        <f t="shared" si="9"/>
        <v>0</v>
      </c>
      <c r="F57" s="150"/>
      <c r="G57" s="150"/>
      <c r="H57" s="149">
        <f t="shared" si="10"/>
        <v>0</v>
      </c>
    </row>
    <row r="58" spans="2:8" ht="12.75">
      <c r="B58" s="153" t="s">
        <v>318</v>
      </c>
      <c r="C58" s="149"/>
      <c r="D58" s="150"/>
      <c r="E58" s="149">
        <f t="shared" si="9"/>
        <v>0</v>
      </c>
      <c r="F58" s="150"/>
      <c r="G58" s="150"/>
      <c r="H58" s="149">
        <f t="shared" si="10"/>
        <v>0</v>
      </c>
    </row>
    <row r="59" spans="2:8" ht="12.75">
      <c r="B59" s="153" t="s">
        <v>319</v>
      </c>
      <c r="C59" s="149"/>
      <c r="D59" s="150"/>
      <c r="E59" s="149">
        <f t="shared" si="9"/>
        <v>0</v>
      </c>
      <c r="F59" s="150"/>
      <c r="G59" s="150"/>
      <c r="H59" s="149">
        <f t="shared" si="10"/>
        <v>0</v>
      </c>
    </row>
    <row r="60" spans="2:8" ht="12.75">
      <c r="B60" s="153" t="s">
        <v>320</v>
      </c>
      <c r="C60" s="149"/>
      <c r="D60" s="150"/>
      <c r="E60" s="149">
        <f t="shared" si="9"/>
        <v>0</v>
      </c>
      <c r="F60" s="150"/>
      <c r="G60" s="150"/>
      <c r="H60" s="149">
        <f t="shared" si="10"/>
        <v>0</v>
      </c>
    </row>
    <row r="61" spans="2:8" ht="12.75">
      <c r="B61" s="141" t="s">
        <v>321</v>
      </c>
      <c r="C61" s="149">
        <f aca="true" t="shared" si="12" ref="C61:H61">C62+C63</f>
        <v>0</v>
      </c>
      <c r="D61" s="149">
        <f t="shared" si="12"/>
        <v>0</v>
      </c>
      <c r="E61" s="149">
        <f t="shared" si="12"/>
        <v>0</v>
      </c>
      <c r="F61" s="149">
        <f t="shared" si="12"/>
        <v>0</v>
      </c>
      <c r="G61" s="149">
        <f t="shared" si="12"/>
        <v>0</v>
      </c>
      <c r="H61" s="149">
        <f t="shared" si="12"/>
        <v>0</v>
      </c>
    </row>
    <row r="62" spans="2:8" ht="25.5">
      <c r="B62" s="153" t="s">
        <v>322</v>
      </c>
      <c r="C62" s="149"/>
      <c r="D62" s="150"/>
      <c r="E62" s="149">
        <f t="shared" si="9"/>
        <v>0</v>
      </c>
      <c r="F62" s="150"/>
      <c r="G62" s="150"/>
      <c r="H62" s="149">
        <f t="shared" si="10"/>
        <v>0</v>
      </c>
    </row>
    <row r="63" spans="2:8" ht="12.75">
      <c r="B63" s="153" t="s">
        <v>323</v>
      </c>
      <c r="C63" s="149"/>
      <c r="D63" s="150"/>
      <c r="E63" s="149">
        <f t="shared" si="9"/>
        <v>0</v>
      </c>
      <c r="F63" s="150"/>
      <c r="G63" s="150"/>
      <c r="H63" s="149">
        <f t="shared" si="10"/>
        <v>0</v>
      </c>
    </row>
    <row r="64" spans="2:8" ht="38.25">
      <c r="B64" s="141" t="s">
        <v>324</v>
      </c>
      <c r="C64" s="149">
        <v>0</v>
      </c>
      <c r="D64" s="150">
        <v>729.96</v>
      </c>
      <c r="E64" s="149">
        <f t="shared" si="9"/>
        <v>729.96</v>
      </c>
      <c r="F64" s="150">
        <v>0</v>
      </c>
      <c r="G64" s="150">
        <v>0</v>
      </c>
      <c r="H64" s="149">
        <f t="shared" si="10"/>
        <v>0</v>
      </c>
    </row>
    <row r="65" spans="2:8" ht="12.75">
      <c r="B65" s="161" t="s">
        <v>325</v>
      </c>
      <c r="C65" s="162"/>
      <c r="D65" s="163"/>
      <c r="E65" s="162">
        <f t="shared" si="9"/>
        <v>0</v>
      </c>
      <c r="F65" s="163"/>
      <c r="G65" s="163"/>
      <c r="H65" s="162">
        <f t="shared" si="10"/>
        <v>0</v>
      </c>
    </row>
    <row r="66" spans="2:8" ht="12.75">
      <c r="B66" s="154"/>
      <c r="C66" s="149"/>
      <c r="D66" s="160"/>
      <c r="E66" s="149"/>
      <c r="F66" s="160"/>
      <c r="G66" s="160"/>
      <c r="H66" s="149"/>
    </row>
    <row r="67" spans="2:8" ht="25.5">
      <c r="B67" s="105" t="s">
        <v>326</v>
      </c>
      <c r="C67" s="155">
        <f aca="true" t="shared" si="13" ref="C67:H67">C47+C56+C61+C64+C65</f>
        <v>0</v>
      </c>
      <c r="D67" s="155">
        <f t="shared" si="13"/>
        <v>729.96</v>
      </c>
      <c r="E67" s="155">
        <f t="shared" si="13"/>
        <v>729.96</v>
      </c>
      <c r="F67" s="155">
        <f t="shared" si="13"/>
        <v>0</v>
      </c>
      <c r="G67" s="155">
        <f t="shared" si="13"/>
        <v>0</v>
      </c>
      <c r="H67" s="155">
        <f t="shared" si="13"/>
        <v>0</v>
      </c>
    </row>
    <row r="68" spans="2:8" ht="12.75">
      <c r="B68" s="164"/>
      <c r="C68" s="149"/>
      <c r="D68" s="160"/>
      <c r="E68" s="149"/>
      <c r="F68" s="160"/>
      <c r="G68" s="160"/>
      <c r="H68" s="149"/>
    </row>
    <row r="69" spans="2:8" ht="25.5">
      <c r="B69" s="105" t="s">
        <v>327</v>
      </c>
      <c r="C69" s="155">
        <f aca="true" t="shared" si="14" ref="C69:H69">C70</f>
        <v>0</v>
      </c>
      <c r="D69" s="155">
        <f t="shared" si="14"/>
        <v>0</v>
      </c>
      <c r="E69" s="155">
        <f t="shared" si="14"/>
        <v>0</v>
      </c>
      <c r="F69" s="155">
        <f t="shared" si="14"/>
        <v>0</v>
      </c>
      <c r="G69" s="155">
        <f t="shared" si="14"/>
        <v>0</v>
      </c>
      <c r="H69" s="155">
        <f t="shared" si="14"/>
        <v>0</v>
      </c>
    </row>
    <row r="70" spans="2:8" ht="12.75">
      <c r="B70" s="164" t="s">
        <v>328</v>
      </c>
      <c r="C70" s="149"/>
      <c r="D70" s="150"/>
      <c r="E70" s="149">
        <f>C70+D70</f>
        <v>0</v>
      </c>
      <c r="F70" s="150"/>
      <c r="G70" s="150"/>
      <c r="H70" s="149">
        <f>G70-C70</f>
        <v>0</v>
      </c>
    </row>
    <row r="71" spans="2:8" ht="12.75">
      <c r="B71" s="164"/>
      <c r="C71" s="149"/>
      <c r="D71" s="150"/>
      <c r="E71" s="149"/>
      <c r="F71" s="150"/>
      <c r="G71" s="150"/>
      <c r="H71" s="149"/>
    </row>
    <row r="72" spans="2:8" ht="12.75">
      <c r="B72" s="105" t="s">
        <v>329</v>
      </c>
      <c r="C72" s="155">
        <f aca="true" t="shared" si="15" ref="C72:H72">C42+C67+C69</f>
        <v>18370500</v>
      </c>
      <c r="D72" s="155">
        <f t="shared" si="15"/>
        <v>411424.27999999997</v>
      </c>
      <c r="E72" s="155">
        <f t="shared" si="15"/>
        <v>18781924.28</v>
      </c>
      <c r="F72" s="155">
        <f t="shared" si="15"/>
        <v>9238861.72</v>
      </c>
      <c r="G72" s="155">
        <f t="shared" si="15"/>
        <v>9238861.72</v>
      </c>
      <c r="H72" s="155">
        <f t="shared" si="15"/>
        <v>-9131638.28</v>
      </c>
    </row>
    <row r="73" spans="2:8" ht="12.75">
      <c r="B73" s="164"/>
      <c r="C73" s="149"/>
      <c r="D73" s="150"/>
      <c r="E73" s="149"/>
      <c r="F73" s="150"/>
      <c r="G73" s="150"/>
      <c r="H73" s="149"/>
    </row>
    <row r="74" spans="2:8" ht="12.75">
      <c r="B74" s="105" t="s">
        <v>330</v>
      </c>
      <c r="C74" s="149"/>
      <c r="D74" s="150"/>
      <c r="E74" s="149"/>
      <c r="F74" s="150"/>
      <c r="G74" s="150"/>
      <c r="H74" s="149"/>
    </row>
    <row r="75" spans="2:8" ht="25.5">
      <c r="B75" s="164" t="s">
        <v>331</v>
      </c>
      <c r="C75" s="149"/>
      <c r="D75" s="150"/>
      <c r="E75" s="149">
        <f>C75+D75</f>
        <v>0</v>
      </c>
      <c r="F75" s="150"/>
      <c r="G75" s="150"/>
      <c r="H75" s="149">
        <f>G75-C75</f>
        <v>0</v>
      </c>
    </row>
    <row r="76" spans="2:8" ht="25.5">
      <c r="B76" s="164" t="s">
        <v>332</v>
      </c>
      <c r="C76" s="149"/>
      <c r="D76" s="150"/>
      <c r="E76" s="149">
        <f>C76+D76</f>
        <v>0</v>
      </c>
      <c r="F76" s="150"/>
      <c r="G76" s="150"/>
      <c r="H76" s="149">
        <f>G76-C76</f>
        <v>0</v>
      </c>
    </row>
    <row r="77" spans="2:8" ht="25.5">
      <c r="B77" s="105" t="s">
        <v>333</v>
      </c>
      <c r="C77" s="155">
        <f aca="true" t="shared" si="16" ref="C77:H77">SUM(C75:C76)</f>
        <v>0</v>
      </c>
      <c r="D77" s="155">
        <f t="shared" si="16"/>
        <v>0</v>
      </c>
      <c r="E77" s="155">
        <f t="shared" si="16"/>
        <v>0</v>
      </c>
      <c r="F77" s="155">
        <f t="shared" si="16"/>
        <v>0</v>
      </c>
      <c r="G77" s="155">
        <f t="shared" si="16"/>
        <v>0</v>
      </c>
      <c r="H77" s="155">
        <f t="shared" si="16"/>
        <v>0</v>
      </c>
    </row>
    <row r="78" spans="2:8" ht="13.5" thickBot="1">
      <c r="B78" s="165"/>
      <c r="C78" s="166"/>
      <c r="D78" s="167"/>
      <c r="E78" s="166"/>
      <c r="F78" s="167"/>
      <c r="G78" s="167"/>
      <c r="H78" s="166"/>
    </row>
  </sheetData>
  <sheetProtection/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61"/>
  <sheetViews>
    <sheetView zoomScalePageLayoutView="0" workbookViewId="0" topLeftCell="A1">
      <selection activeCell="G160" sqref="G160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23" t="s">
        <v>120</v>
      </c>
      <c r="C2" s="24"/>
      <c r="D2" s="24"/>
      <c r="E2" s="24"/>
      <c r="F2" s="24"/>
      <c r="G2" s="24"/>
      <c r="H2" s="24"/>
      <c r="I2" s="32"/>
    </row>
    <row r="3" spans="2:9" ht="12.75">
      <c r="B3" s="33" t="s">
        <v>124</v>
      </c>
      <c r="C3" s="34"/>
      <c r="D3" s="34"/>
      <c r="E3" s="34"/>
      <c r="F3" s="34"/>
      <c r="G3" s="34"/>
      <c r="H3" s="34"/>
      <c r="I3" s="35"/>
    </row>
    <row r="4" spans="2:9" ht="12.75">
      <c r="B4" s="33" t="s">
        <v>334</v>
      </c>
      <c r="C4" s="34"/>
      <c r="D4" s="34"/>
      <c r="E4" s="34"/>
      <c r="F4" s="34"/>
      <c r="G4" s="34"/>
      <c r="H4" s="34"/>
      <c r="I4" s="35"/>
    </row>
    <row r="5" spans="2:9" ht="12.75">
      <c r="B5" s="33" t="s">
        <v>148</v>
      </c>
      <c r="C5" s="34"/>
      <c r="D5" s="34"/>
      <c r="E5" s="34"/>
      <c r="F5" s="34"/>
      <c r="G5" s="34"/>
      <c r="H5" s="34"/>
      <c r="I5" s="35"/>
    </row>
    <row r="6" spans="2:9" ht="13.5" thickBot="1">
      <c r="B6" s="36" t="s">
        <v>1</v>
      </c>
      <c r="C6" s="37"/>
      <c r="D6" s="37"/>
      <c r="E6" s="37"/>
      <c r="F6" s="37"/>
      <c r="G6" s="37"/>
      <c r="H6" s="37"/>
      <c r="I6" s="38"/>
    </row>
    <row r="7" spans="2:9" ht="15.75" customHeight="1">
      <c r="B7" s="23" t="s">
        <v>2</v>
      </c>
      <c r="C7" s="25"/>
      <c r="D7" s="23" t="s">
        <v>127</v>
      </c>
      <c r="E7" s="24"/>
      <c r="F7" s="24"/>
      <c r="G7" s="24"/>
      <c r="H7" s="25"/>
      <c r="I7" s="39" t="s">
        <v>128</v>
      </c>
    </row>
    <row r="8" spans="2:9" ht="15" customHeight="1" thickBot="1">
      <c r="B8" s="33"/>
      <c r="C8" s="100"/>
      <c r="D8" s="36"/>
      <c r="E8" s="37"/>
      <c r="F8" s="37"/>
      <c r="G8" s="37"/>
      <c r="H8" s="101"/>
      <c r="I8" s="147"/>
    </row>
    <row r="9" spans="2:9" ht="26.25" thickBot="1">
      <c r="B9" s="36"/>
      <c r="C9" s="101"/>
      <c r="D9" s="168" t="s">
        <v>129</v>
      </c>
      <c r="E9" s="22" t="s">
        <v>130</v>
      </c>
      <c r="F9" s="168" t="s">
        <v>131</v>
      </c>
      <c r="G9" s="168" t="s">
        <v>227</v>
      </c>
      <c r="H9" s="168" t="s">
        <v>229</v>
      </c>
      <c r="I9" s="44"/>
    </row>
    <row r="10" spans="2:9" ht="12.75">
      <c r="B10" s="169" t="s">
        <v>335</v>
      </c>
      <c r="C10" s="170"/>
      <c r="D10" s="171">
        <f aca="true" t="shared" si="0" ref="D10:I10">D11+D19+D29+D39+D49+D59+D72+D76+D63</f>
        <v>18370500</v>
      </c>
      <c r="E10" s="171">
        <f t="shared" si="0"/>
        <v>411424.28</v>
      </c>
      <c r="F10" s="171">
        <f t="shared" si="0"/>
        <v>18781924.28</v>
      </c>
      <c r="G10" s="171">
        <f t="shared" si="0"/>
        <v>8167959.350000001</v>
      </c>
      <c r="H10" s="171">
        <f t="shared" si="0"/>
        <v>8167959.350000001</v>
      </c>
      <c r="I10" s="171">
        <f t="shared" si="0"/>
        <v>10613964.929999998</v>
      </c>
    </row>
    <row r="11" spans="2:9" ht="12.75">
      <c r="B11" s="172" t="s">
        <v>336</v>
      </c>
      <c r="C11" s="173"/>
      <c r="D11" s="157">
        <f aca="true" t="shared" si="1" ref="D11:I11">SUM(D12:D18)</f>
        <v>13862661</v>
      </c>
      <c r="E11" s="157">
        <f t="shared" si="1"/>
        <v>0</v>
      </c>
      <c r="F11" s="157">
        <f t="shared" si="1"/>
        <v>13862661</v>
      </c>
      <c r="G11" s="157">
        <f t="shared" si="1"/>
        <v>5780788.58</v>
      </c>
      <c r="H11" s="157">
        <f t="shared" si="1"/>
        <v>5780788.58</v>
      </c>
      <c r="I11" s="157">
        <f t="shared" si="1"/>
        <v>8081872.419999999</v>
      </c>
    </row>
    <row r="12" spans="2:9" ht="12.75">
      <c r="B12" s="174" t="s">
        <v>337</v>
      </c>
      <c r="C12" s="175"/>
      <c r="D12" s="157">
        <v>8028000</v>
      </c>
      <c r="E12" s="149">
        <v>1011319.79</v>
      </c>
      <c r="F12" s="149">
        <f>D12+E12</f>
        <v>9039319.79</v>
      </c>
      <c r="G12" s="149">
        <v>3874777.87</v>
      </c>
      <c r="H12" s="149">
        <v>3874777.87</v>
      </c>
      <c r="I12" s="149">
        <f>F12-G12</f>
        <v>5164541.919999999</v>
      </c>
    </row>
    <row r="13" spans="2:9" ht="12.75">
      <c r="B13" s="174" t="s">
        <v>338</v>
      </c>
      <c r="C13" s="175"/>
      <c r="D13" s="157"/>
      <c r="E13" s="149"/>
      <c r="F13" s="149">
        <f aca="true" t="shared" si="2" ref="F13:F18">D13+E13</f>
        <v>0</v>
      </c>
      <c r="G13" s="149"/>
      <c r="H13" s="149"/>
      <c r="I13" s="149">
        <f aca="true" t="shared" si="3" ref="I13:I18">F13-G13</f>
        <v>0</v>
      </c>
    </row>
    <row r="14" spans="2:9" ht="12.75">
      <c r="B14" s="174" t="s">
        <v>339</v>
      </c>
      <c r="C14" s="175"/>
      <c r="D14" s="157">
        <v>2672473</v>
      </c>
      <c r="E14" s="149">
        <v>-952384.54</v>
      </c>
      <c r="F14" s="149">
        <f t="shared" si="2"/>
        <v>1720088.46</v>
      </c>
      <c r="G14" s="149">
        <v>383851.96</v>
      </c>
      <c r="H14" s="149">
        <v>383851.96</v>
      </c>
      <c r="I14" s="149">
        <f t="shared" si="3"/>
        <v>1336236.5</v>
      </c>
    </row>
    <row r="15" spans="2:9" ht="12.75">
      <c r="B15" s="174" t="s">
        <v>340</v>
      </c>
      <c r="C15" s="175"/>
      <c r="D15" s="157">
        <v>3098568</v>
      </c>
      <c r="E15" s="149">
        <v>-27125.25</v>
      </c>
      <c r="F15" s="149">
        <f t="shared" si="2"/>
        <v>3071442.75</v>
      </c>
      <c r="G15" s="149">
        <v>1522158.75</v>
      </c>
      <c r="H15" s="149">
        <v>1522158.75</v>
      </c>
      <c r="I15" s="149">
        <f t="shared" si="3"/>
        <v>1549284</v>
      </c>
    </row>
    <row r="16" spans="2:9" ht="12.75">
      <c r="B16" s="174" t="s">
        <v>341</v>
      </c>
      <c r="C16" s="175"/>
      <c r="D16" s="157"/>
      <c r="E16" s="149"/>
      <c r="F16" s="149">
        <f t="shared" si="2"/>
        <v>0</v>
      </c>
      <c r="G16" s="149"/>
      <c r="H16" s="149"/>
      <c r="I16" s="149">
        <f t="shared" si="3"/>
        <v>0</v>
      </c>
    </row>
    <row r="17" spans="2:9" ht="12.75">
      <c r="B17" s="174" t="s">
        <v>342</v>
      </c>
      <c r="C17" s="175"/>
      <c r="D17" s="157">
        <v>63620</v>
      </c>
      <c r="E17" s="149">
        <v>-31810</v>
      </c>
      <c r="F17" s="149">
        <f t="shared" si="2"/>
        <v>31810</v>
      </c>
      <c r="G17" s="149">
        <v>0</v>
      </c>
      <c r="H17" s="149">
        <v>0</v>
      </c>
      <c r="I17" s="149">
        <f t="shared" si="3"/>
        <v>31810</v>
      </c>
    </row>
    <row r="18" spans="2:9" ht="12.75">
      <c r="B18" s="174" t="s">
        <v>343</v>
      </c>
      <c r="C18" s="175"/>
      <c r="D18" s="157"/>
      <c r="E18" s="149"/>
      <c r="F18" s="149">
        <f t="shared" si="2"/>
        <v>0</v>
      </c>
      <c r="G18" s="149"/>
      <c r="H18" s="149"/>
      <c r="I18" s="149">
        <f t="shared" si="3"/>
        <v>0</v>
      </c>
    </row>
    <row r="19" spans="2:9" ht="12.75">
      <c r="B19" s="172" t="s">
        <v>344</v>
      </c>
      <c r="C19" s="173"/>
      <c r="D19" s="157">
        <f aca="true" t="shared" si="4" ref="D19:I19">SUM(D20:D28)</f>
        <v>744670</v>
      </c>
      <c r="E19" s="157">
        <f t="shared" si="4"/>
        <v>379887.57</v>
      </c>
      <c r="F19" s="157">
        <f t="shared" si="4"/>
        <v>1124557.57</v>
      </c>
      <c r="G19" s="157">
        <f t="shared" si="4"/>
        <v>700798.3800000001</v>
      </c>
      <c r="H19" s="157">
        <f t="shared" si="4"/>
        <v>700798.3800000001</v>
      </c>
      <c r="I19" s="157">
        <f t="shared" si="4"/>
        <v>423759.19</v>
      </c>
    </row>
    <row r="20" spans="2:9" ht="12.75">
      <c r="B20" s="174" t="s">
        <v>345</v>
      </c>
      <c r="C20" s="175"/>
      <c r="D20" s="157">
        <v>199117</v>
      </c>
      <c r="E20" s="149">
        <v>170128.82</v>
      </c>
      <c r="F20" s="157">
        <f aca="true" t="shared" si="5" ref="F20:F28">D20+E20</f>
        <v>369245.82</v>
      </c>
      <c r="G20" s="149">
        <v>284986.65</v>
      </c>
      <c r="H20" s="149">
        <v>284986.65</v>
      </c>
      <c r="I20" s="149">
        <f>F20-G20</f>
        <v>84259.16999999998</v>
      </c>
    </row>
    <row r="21" spans="2:9" ht="12.75">
      <c r="B21" s="174" t="s">
        <v>346</v>
      </c>
      <c r="C21" s="175"/>
      <c r="D21" s="157">
        <v>13853</v>
      </c>
      <c r="E21" s="149">
        <v>16544.02</v>
      </c>
      <c r="F21" s="157">
        <f t="shared" si="5"/>
        <v>30397.02</v>
      </c>
      <c r="G21" s="149">
        <v>23125.01</v>
      </c>
      <c r="H21" s="149">
        <v>23125.01</v>
      </c>
      <c r="I21" s="149">
        <f aca="true" t="shared" si="6" ref="I21:I83">F21-G21</f>
        <v>7272.010000000002</v>
      </c>
    </row>
    <row r="22" spans="2:9" ht="12.75">
      <c r="B22" s="174" t="s">
        <v>347</v>
      </c>
      <c r="C22" s="175"/>
      <c r="D22" s="157"/>
      <c r="E22" s="149"/>
      <c r="F22" s="157">
        <f t="shared" si="5"/>
        <v>0</v>
      </c>
      <c r="G22" s="149"/>
      <c r="H22" s="149"/>
      <c r="I22" s="149">
        <f t="shared" si="6"/>
        <v>0</v>
      </c>
    </row>
    <row r="23" spans="2:9" ht="12.75">
      <c r="B23" s="174" t="s">
        <v>348</v>
      </c>
      <c r="C23" s="175"/>
      <c r="D23" s="157">
        <v>1500</v>
      </c>
      <c r="E23" s="149">
        <v>109668.41</v>
      </c>
      <c r="F23" s="157">
        <f t="shared" si="5"/>
        <v>111168.41</v>
      </c>
      <c r="G23" s="149">
        <v>10820.4</v>
      </c>
      <c r="H23" s="149">
        <v>10820.4</v>
      </c>
      <c r="I23" s="149">
        <f t="shared" si="6"/>
        <v>100348.01000000001</v>
      </c>
    </row>
    <row r="24" spans="2:9" ht="12.75">
      <c r="B24" s="174" t="s">
        <v>349</v>
      </c>
      <c r="C24" s="175"/>
      <c r="D24" s="157"/>
      <c r="E24" s="149"/>
      <c r="F24" s="157">
        <f t="shared" si="5"/>
        <v>0</v>
      </c>
      <c r="G24" s="149"/>
      <c r="H24" s="149"/>
      <c r="I24" s="149">
        <f t="shared" si="6"/>
        <v>0</v>
      </c>
    </row>
    <row r="25" spans="2:9" ht="12.75">
      <c r="B25" s="174" t="s">
        <v>350</v>
      </c>
      <c r="C25" s="175"/>
      <c r="D25" s="157">
        <v>516000</v>
      </c>
      <c r="E25" s="149">
        <v>-4700</v>
      </c>
      <c r="F25" s="157">
        <f t="shared" si="5"/>
        <v>511300</v>
      </c>
      <c r="G25" s="149">
        <v>285800</v>
      </c>
      <c r="H25" s="149">
        <v>285800</v>
      </c>
      <c r="I25" s="149">
        <f t="shared" si="6"/>
        <v>225500</v>
      </c>
    </row>
    <row r="26" spans="2:9" ht="12.75">
      <c r="B26" s="174" t="s">
        <v>351</v>
      </c>
      <c r="C26" s="175"/>
      <c r="D26" s="157"/>
      <c r="E26" s="149"/>
      <c r="F26" s="157">
        <f t="shared" si="5"/>
        <v>0</v>
      </c>
      <c r="G26" s="149"/>
      <c r="H26" s="149"/>
      <c r="I26" s="149">
        <f t="shared" si="6"/>
        <v>0</v>
      </c>
    </row>
    <row r="27" spans="2:9" ht="12.75">
      <c r="B27" s="174" t="s">
        <v>352</v>
      </c>
      <c r="C27" s="175"/>
      <c r="D27" s="157"/>
      <c r="E27" s="149"/>
      <c r="F27" s="157">
        <f t="shared" si="5"/>
        <v>0</v>
      </c>
      <c r="G27" s="149"/>
      <c r="H27" s="149"/>
      <c r="I27" s="149">
        <f t="shared" si="6"/>
        <v>0</v>
      </c>
    </row>
    <row r="28" spans="2:9" ht="12.75">
      <c r="B28" s="174" t="s">
        <v>353</v>
      </c>
      <c r="C28" s="175"/>
      <c r="D28" s="157">
        <v>14200</v>
      </c>
      <c r="E28" s="149">
        <v>88246.32</v>
      </c>
      <c r="F28" s="157">
        <f t="shared" si="5"/>
        <v>102446.32</v>
      </c>
      <c r="G28" s="149">
        <v>96066.32</v>
      </c>
      <c r="H28" s="149">
        <v>96066.32</v>
      </c>
      <c r="I28" s="149">
        <f t="shared" si="6"/>
        <v>6380</v>
      </c>
    </row>
    <row r="29" spans="2:9" ht="12.75">
      <c r="B29" s="172" t="s">
        <v>354</v>
      </c>
      <c r="C29" s="173"/>
      <c r="D29" s="157">
        <f aca="true" t="shared" si="7" ref="D29:I29">SUM(D30:D38)</f>
        <v>3019871</v>
      </c>
      <c r="E29" s="157">
        <f t="shared" si="7"/>
        <v>-73110.26999999999</v>
      </c>
      <c r="F29" s="157">
        <f t="shared" si="7"/>
        <v>2946760.73</v>
      </c>
      <c r="G29" s="157">
        <f t="shared" si="7"/>
        <v>1622298.6</v>
      </c>
      <c r="H29" s="157">
        <f t="shared" si="7"/>
        <v>1622298.6</v>
      </c>
      <c r="I29" s="157">
        <f t="shared" si="7"/>
        <v>1324462.13</v>
      </c>
    </row>
    <row r="30" spans="2:9" ht="12.75">
      <c r="B30" s="174" t="s">
        <v>355</v>
      </c>
      <c r="C30" s="175"/>
      <c r="D30" s="157">
        <v>1051775</v>
      </c>
      <c r="E30" s="149">
        <v>-212227.78</v>
      </c>
      <c r="F30" s="157">
        <f aca="true" t="shared" si="8" ref="F30:F38">D30+E30</f>
        <v>839547.22</v>
      </c>
      <c r="G30" s="149">
        <v>409345.72</v>
      </c>
      <c r="H30" s="149">
        <v>409345.72</v>
      </c>
      <c r="I30" s="149">
        <f t="shared" si="6"/>
        <v>430201.5</v>
      </c>
    </row>
    <row r="31" spans="2:9" ht="12.75">
      <c r="B31" s="174" t="s">
        <v>356</v>
      </c>
      <c r="C31" s="175"/>
      <c r="D31" s="157">
        <v>360000</v>
      </c>
      <c r="E31" s="149">
        <v>680.67</v>
      </c>
      <c r="F31" s="157">
        <f t="shared" si="8"/>
        <v>360680.67</v>
      </c>
      <c r="G31" s="149">
        <v>48902.67</v>
      </c>
      <c r="H31" s="149">
        <v>48902.67</v>
      </c>
      <c r="I31" s="149">
        <f t="shared" si="6"/>
        <v>311778</v>
      </c>
    </row>
    <row r="32" spans="2:9" ht="12.75">
      <c r="B32" s="174" t="s">
        <v>357</v>
      </c>
      <c r="C32" s="175"/>
      <c r="D32" s="157">
        <v>731663</v>
      </c>
      <c r="E32" s="149">
        <v>-71924.06</v>
      </c>
      <c r="F32" s="157">
        <f t="shared" si="8"/>
        <v>659738.94</v>
      </c>
      <c r="G32" s="149">
        <v>560571.14</v>
      </c>
      <c r="H32" s="149">
        <v>560571.14</v>
      </c>
      <c r="I32" s="149">
        <f t="shared" si="6"/>
        <v>99167.79999999993</v>
      </c>
    </row>
    <row r="33" spans="2:9" ht="12.75">
      <c r="B33" s="174" t="s">
        <v>358</v>
      </c>
      <c r="C33" s="175"/>
      <c r="D33" s="157">
        <v>28785</v>
      </c>
      <c r="E33" s="149">
        <v>22323.3</v>
      </c>
      <c r="F33" s="157">
        <f t="shared" si="8"/>
        <v>51108.3</v>
      </c>
      <c r="G33" s="149">
        <v>25227.9</v>
      </c>
      <c r="H33" s="149">
        <v>25227.9</v>
      </c>
      <c r="I33" s="149">
        <f t="shared" si="6"/>
        <v>25880.4</v>
      </c>
    </row>
    <row r="34" spans="2:9" ht="12.75">
      <c r="B34" s="174" t="s">
        <v>359</v>
      </c>
      <c r="C34" s="175"/>
      <c r="D34" s="157">
        <v>229000</v>
      </c>
      <c r="E34" s="149">
        <v>38895.6</v>
      </c>
      <c r="F34" s="157">
        <f t="shared" si="8"/>
        <v>267895.6</v>
      </c>
      <c r="G34" s="149">
        <v>186766.34</v>
      </c>
      <c r="H34" s="149">
        <v>186766.34</v>
      </c>
      <c r="I34" s="149">
        <f t="shared" si="6"/>
        <v>81129.25999999998</v>
      </c>
    </row>
    <row r="35" spans="2:9" ht="12.75">
      <c r="B35" s="174" t="s">
        <v>360</v>
      </c>
      <c r="C35" s="175"/>
      <c r="D35" s="157">
        <v>0</v>
      </c>
      <c r="E35" s="149">
        <v>176564</v>
      </c>
      <c r="F35" s="157">
        <f t="shared" si="8"/>
        <v>176564</v>
      </c>
      <c r="G35" s="149">
        <v>176564</v>
      </c>
      <c r="H35" s="149">
        <v>176564</v>
      </c>
      <c r="I35" s="149">
        <f t="shared" si="6"/>
        <v>0</v>
      </c>
    </row>
    <row r="36" spans="2:9" ht="12.75">
      <c r="B36" s="174" t="s">
        <v>361</v>
      </c>
      <c r="C36" s="175"/>
      <c r="D36" s="157">
        <v>269112</v>
      </c>
      <c r="E36" s="149">
        <v>-44598</v>
      </c>
      <c r="F36" s="157">
        <f t="shared" si="8"/>
        <v>224514</v>
      </c>
      <c r="G36" s="149">
        <v>28063.29</v>
      </c>
      <c r="H36" s="149">
        <v>28063.29</v>
      </c>
      <c r="I36" s="149">
        <f t="shared" si="6"/>
        <v>196450.71</v>
      </c>
    </row>
    <row r="37" spans="2:9" ht="12.75">
      <c r="B37" s="174" t="s">
        <v>362</v>
      </c>
      <c r="C37" s="175"/>
      <c r="D37" s="157"/>
      <c r="E37" s="149"/>
      <c r="F37" s="157">
        <f t="shared" si="8"/>
        <v>0</v>
      </c>
      <c r="G37" s="149"/>
      <c r="H37" s="149"/>
      <c r="I37" s="149">
        <f t="shared" si="6"/>
        <v>0</v>
      </c>
    </row>
    <row r="38" spans="2:9" ht="12.75">
      <c r="B38" s="174" t="s">
        <v>363</v>
      </c>
      <c r="C38" s="175"/>
      <c r="D38" s="157">
        <v>349536</v>
      </c>
      <c r="E38" s="149">
        <v>17176</v>
      </c>
      <c r="F38" s="157">
        <f t="shared" si="8"/>
        <v>366712</v>
      </c>
      <c r="G38" s="149">
        <v>186857.54</v>
      </c>
      <c r="H38" s="149">
        <v>186857.54</v>
      </c>
      <c r="I38" s="149">
        <f t="shared" si="6"/>
        <v>179854.46</v>
      </c>
    </row>
    <row r="39" spans="2:9" ht="25.5" customHeight="1">
      <c r="B39" s="176" t="s">
        <v>364</v>
      </c>
      <c r="C39" s="177"/>
      <c r="D39" s="157">
        <f aca="true" t="shared" si="9" ref="D39:I39">SUM(D40:D48)</f>
        <v>19298</v>
      </c>
      <c r="E39" s="157">
        <f t="shared" si="9"/>
        <v>0</v>
      </c>
      <c r="F39" s="157">
        <f>SUM(F40:F48)</f>
        <v>19298</v>
      </c>
      <c r="G39" s="157">
        <f t="shared" si="9"/>
        <v>0</v>
      </c>
      <c r="H39" s="157">
        <f t="shared" si="9"/>
        <v>0</v>
      </c>
      <c r="I39" s="157">
        <f t="shared" si="9"/>
        <v>19298</v>
      </c>
    </row>
    <row r="40" spans="2:9" ht="12.75">
      <c r="B40" s="174" t="s">
        <v>365</v>
      </c>
      <c r="C40" s="175"/>
      <c r="D40" s="157">
        <v>19298</v>
      </c>
      <c r="E40" s="149">
        <v>0</v>
      </c>
      <c r="F40" s="157">
        <f>D40+E40</f>
        <v>19298</v>
      </c>
      <c r="G40" s="149">
        <v>0</v>
      </c>
      <c r="H40" s="149">
        <v>0</v>
      </c>
      <c r="I40" s="149">
        <f t="shared" si="6"/>
        <v>19298</v>
      </c>
    </row>
    <row r="41" spans="2:9" ht="12.75">
      <c r="B41" s="174" t="s">
        <v>366</v>
      </c>
      <c r="C41" s="175"/>
      <c r="D41" s="157"/>
      <c r="E41" s="149"/>
      <c r="F41" s="157">
        <f aca="true" t="shared" si="10" ref="F41:F83">D41+E41</f>
        <v>0</v>
      </c>
      <c r="G41" s="149"/>
      <c r="H41" s="149"/>
      <c r="I41" s="149">
        <f t="shared" si="6"/>
        <v>0</v>
      </c>
    </row>
    <row r="42" spans="2:9" ht="12.75">
      <c r="B42" s="174" t="s">
        <v>367</v>
      </c>
      <c r="C42" s="175"/>
      <c r="D42" s="157"/>
      <c r="E42" s="149"/>
      <c r="F42" s="157">
        <f t="shared" si="10"/>
        <v>0</v>
      </c>
      <c r="G42" s="149"/>
      <c r="H42" s="149"/>
      <c r="I42" s="149">
        <f t="shared" si="6"/>
        <v>0</v>
      </c>
    </row>
    <row r="43" spans="2:9" ht="12.75">
      <c r="B43" s="174" t="s">
        <v>368</v>
      </c>
      <c r="C43" s="175"/>
      <c r="D43" s="157"/>
      <c r="E43" s="149"/>
      <c r="F43" s="157">
        <f t="shared" si="10"/>
        <v>0</v>
      </c>
      <c r="G43" s="149"/>
      <c r="H43" s="149"/>
      <c r="I43" s="149">
        <f t="shared" si="6"/>
        <v>0</v>
      </c>
    </row>
    <row r="44" spans="2:9" ht="12.75">
      <c r="B44" s="174" t="s">
        <v>369</v>
      </c>
      <c r="C44" s="175"/>
      <c r="D44" s="157"/>
      <c r="E44" s="149"/>
      <c r="F44" s="157">
        <f t="shared" si="10"/>
        <v>0</v>
      </c>
      <c r="G44" s="149"/>
      <c r="H44" s="149"/>
      <c r="I44" s="149">
        <f t="shared" si="6"/>
        <v>0</v>
      </c>
    </row>
    <row r="45" spans="2:9" ht="12.75">
      <c r="B45" s="174" t="s">
        <v>370</v>
      </c>
      <c r="C45" s="175"/>
      <c r="D45" s="157"/>
      <c r="E45" s="149"/>
      <c r="F45" s="157">
        <f t="shared" si="10"/>
        <v>0</v>
      </c>
      <c r="G45" s="149"/>
      <c r="H45" s="149"/>
      <c r="I45" s="149">
        <f t="shared" si="6"/>
        <v>0</v>
      </c>
    </row>
    <row r="46" spans="2:9" ht="12.75">
      <c r="B46" s="174" t="s">
        <v>371</v>
      </c>
      <c r="C46" s="175"/>
      <c r="D46" s="157"/>
      <c r="E46" s="149"/>
      <c r="F46" s="157">
        <f t="shared" si="10"/>
        <v>0</v>
      </c>
      <c r="G46" s="149"/>
      <c r="H46" s="149"/>
      <c r="I46" s="149">
        <f t="shared" si="6"/>
        <v>0</v>
      </c>
    </row>
    <row r="47" spans="2:9" ht="12.75">
      <c r="B47" s="174" t="s">
        <v>372</v>
      </c>
      <c r="C47" s="175"/>
      <c r="D47" s="157"/>
      <c r="E47" s="149"/>
      <c r="F47" s="157">
        <f t="shared" si="10"/>
        <v>0</v>
      </c>
      <c r="G47" s="149"/>
      <c r="H47" s="149"/>
      <c r="I47" s="149">
        <f t="shared" si="6"/>
        <v>0</v>
      </c>
    </row>
    <row r="48" spans="2:9" ht="12.75">
      <c r="B48" s="174" t="s">
        <v>373</v>
      </c>
      <c r="C48" s="175"/>
      <c r="D48" s="157"/>
      <c r="E48" s="149"/>
      <c r="F48" s="157">
        <f t="shared" si="10"/>
        <v>0</v>
      </c>
      <c r="G48" s="149"/>
      <c r="H48" s="149"/>
      <c r="I48" s="149">
        <f t="shared" si="6"/>
        <v>0</v>
      </c>
    </row>
    <row r="49" spans="2:9" ht="12.75">
      <c r="B49" s="176" t="s">
        <v>374</v>
      </c>
      <c r="C49" s="177"/>
      <c r="D49" s="157">
        <f aca="true" t="shared" si="11" ref="D49:I49">SUM(D50:D58)</f>
        <v>724000</v>
      </c>
      <c r="E49" s="157">
        <f t="shared" si="11"/>
        <v>104646.97999999998</v>
      </c>
      <c r="F49" s="157">
        <f t="shared" si="11"/>
        <v>828646.9800000001</v>
      </c>
      <c r="G49" s="157">
        <f t="shared" si="11"/>
        <v>64073.79</v>
      </c>
      <c r="H49" s="157">
        <f t="shared" si="11"/>
        <v>64073.79</v>
      </c>
      <c r="I49" s="157">
        <f t="shared" si="11"/>
        <v>764573.1900000001</v>
      </c>
    </row>
    <row r="50" spans="2:9" ht="12.75">
      <c r="B50" s="174" t="s">
        <v>375</v>
      </c>
      <c r="C50" s="175"/>
      <c r="D50" s="157">
        <v>724000</v>
      </c>
      <c r="E50" s="149">
        <v>-94583.96</v>
      </c>
      <c r="F50" s="157">
        <f t="shared" si="10"/>
        <v>629416.04</v>
      </c>
      <c r="G50" s="149">
        <v>28495</v>
      </c>
      <c r="H50" s="149">
        <v>28495</v>
      </c>
      <c r="I50" s="149">
        <f t="shared" si="6"/>
        <v>600921.04</v>
      </c>
    </row>
    <row r="51" spans="2:9" ht="12.75">
      <c r="B51" s="174" t="s">
        <v>376</v>
      </c>
      <c r="C51" s="175"/>
      <c r="D51" s="157"/>
      <c r="E51" s="149"/>
      <c r="F51" s="157">
        <f t="shared" si="10"/>
        <v>0</v>
      </c>
      <c r="G51" s="149"/>
      <c r="H51" s="149"/>
      <c r="I51" s="149">
        <f t="shared" si="6"/>
        <v>0</v>
      </c>
    </row>
    <row r="52" spans="2:9" ht="12.75">
      <c r="B52" s="174" t="s">
        <v>377</v>
      </c>
      <c r="C52" s="175"/>
      <c r="D52" s="157"/>
      <c r="E52" s="149"/>
      <c r="F52" s="157">
        <f t="shared" si="10"/>
        <v>0</v>
      </c>
      <c r="G52" s="149"/>
      <c r="H52" s="149"/>
      <c r="I52" s="149">
        <f t="shared" si="6"/>
        <v>0</v>
      </c>
    </row>
    <row r="53" spans="2:9" ht="12.75">
      <c r="B53" s="174" t="s">
        <v>378</v>
      </c>
      <c r="C53" s="175"/>
      <c r="D53" s="157">
        <v>0</v>
      </c>
      <c r="E53" s="149">
        <v>163652.15</v>
      </c>
      <c r="F53" s="157">
        <f t="shared" si="10"/>
        <v>163652.15</v>
      </c>
      <c r="G53" s="149">
        <v>0</v>
      </c>
      <c r="H53" s="149">
        <v>0</v>
      </c>
      <c r="I53" s="149">
        <f t="shared" si="6"/>
        <v>163652.15</v>
      </c>
    </row>
    <row r="54" spans="2:9" ht="12.75">
      <c r="B54" s="174" t="s">
        <v>379</v>
      </c>
      <c r="C54" s="175"/>
      <c r="D54" s="157"/>
      <c r="E54" s="149"/>
      <c r="F54" s="157">
        <f t="shared" si="10"/>
        <v>0</v>
      </c>
      <c r="G54" s="149"/>
      <c r="H54" s="149"/>
      <c r="I54" s="149">
        <f t="shared" si="6"/>
        <v>0</v>
      </c>
    </row>
    <row r="55" spans="2:9" ht="12.75">
      <c r="B55" s="174" t="s">
        <v>380</v>
      </c>
      <c r="C55" s="175"/>
      <c r="D55" s="157">
        <v>0</v>
      </c>
      <c r="E55" s="149">
        <v>35578.79</v>
      </c>
      <c r="F55" s="157">
        <f t="shared" si="10"/>
        <v>35578.79</v>
      </c>
      <c r="G55" s="149">
        <v>35578.79</v>
      </c>
      <c r="H55" s="149">
        <v>35578.79</v>
      </c>
      <c r="I55" s="149">
        <f t="shared" si="6"/>
        <v>0</v>
      </c>
    </row>
    <row r="56" spans="2:9" ht="12.75">
      <c r="B56" s="174" t="s">
        <v>381</v>
      </c>
      <c r="C56" s="175"/>
      <c r="D56" s="157"/>
      <c r="E56" s="149"/>
      <c r="F56" s="157">
        <f t="shared" si="10"/>
        <v>0</v>
      </c>
      <c r="G56" s="149"/>
      <c r="H56" s="149"/>
      <c r="I56" s="149">
        <f t="shared" si="6"/>
        <v>0</v>
      </c>
    </row>
    <row r="57" spans="2:9" ht="12.75">
      <c r="B57" s="174" t="s">
        <v>382</v>
      </c>
      <c r="C57" s="175"/>
      <c r="D57" s="157"/>
      <c r="E57" s="149"/>
      <c r="F57" s="157">
        <f t="shared" si="10"/>
        <v>0</v>
      </c>
      <c r="G57" s="149"/>
      <c r="H57" s="149"/>
      <c r="I57" s="149">
        <f t="shared" si="6"/>
        <v>0</v>
      </c>
    </row>
    <row r="58" spans="2:9" ht="12.75">
      <c r="B58" s="174" t="s">
        <v>383</v>
      </c>
      <c r="C58" s="175"/>
      <c r="D58" s="157"/>
      <c r="E58" s="149"/>
      <c r="F58" s="157">
        <f t="shared" si="10"/>
        <v>0</v>
      </c>
      <c r="G58" s="149"/>
      <c r="H58" s="149"/>
      <c r="I58" s="149">
        <f t="shared" si="6"/>
        <v>0</v>
      </c>
    </row>
    <row r="59" spans="2:9" ht="12.75">
      <c r="B59" s="172" t="s">
        <v>384</v>
      </c>
      <c r="C59" s="173"/>
      <c r="D59" s="157">
        <f>SUM(D60:D62)</f>
        <v>0</v>
      </c>
      <c r="E59" s="157">
        <f>SUM(E60:E62)</f>
        <v>0</v>
      </c>
      <c r="F59" s="157">
        <f>SUM(F60:F62)</f>
        <v>0</v>
      </c>
      <c r="G59" s="157">
        <f>SUM(G60:G62)</f>
        <v>0</v>
      </c>
      <c r="H59" s="157">
        <f>SUM(H60:H62)</f>
        <v>0</v>
      </c>
      <c r="I59" s="149">
        <f t="shared" si="6"/>
        <v>0</v>
      </c>
    </row>
    <row r="60" spans="2:9" ht="12.75">
      <c r="B60" s="174" t="s">
        <v>385</v>
      </c>
      <c r="C60" s="175"/>
      <c r="D60" s="157"/>
      <c r="E60" s="149"/>
      <c r="F60" s="157">
        <f t="shared" si="10"/>
        <v>0</v>
      </c>
      <c r="G60" s="149"/>
      <c r="H60" s="149"/>
      <c r="I60" s="149">
        <f t="shared" si="6"/>
        <v>0</v>
      </c>
    </row>
    <row r="61" spans="2:9" ht="12.75">
      <c r="B61" s="174" t="s">
        <v>386</v>
      </c>
      <c r="C61" s="175"/>
      <c r="D61" s="157"/>
      <c r="E61" s="149"/>
      <c r="F61" s="157">
        <f t="shared" si="10"/>
        <v>0</v>
      </c>
      <c r="G61" s="149"/>
      <c r="H61" s="149"/>
      <c r="I61" s="149">
        <f t="shared" si="6"/>
        <v>0</v>
      </c>
    </row>
    <row r="62" spans="2:9" ht="12.75">
      <c r="B62" s="174" t="s">
        <v>387</v>
      </c>
      <c r="C62" s="175"/>
      <c r="D62" s="157"/>
      <c r="E62" s="149"/>
      <c r="F62" s="157">
        <f t="shared" si="10"/>
        <v>0</v>
      </c>
      <c r="G62" s="149"/>
      <c r="H62" s="149"/>
      <c r="I62" s="149">
        <f t="shared" si="6"/>
        <v>0</v>
      </c>
    </row>
    <row r="63" spans="2:9" ht="12.75">
      <c r="B63" s="176" t="s">
        <v>388</v>
      </c>
      <c r="C63" s="177"/>
      <c r="D63" s="157">
        <f>SUM(D64:D71)</f>
        <v>0</v>
      </c>
      <c r="E63" s="157">
        <f>SUM(E64:E71)</f>
        <v>0</v>
      </c>
      <c r="F63" s="157">
        <f>F64+F65+F66+F67+F68+F70+F71</f>
        <v>0</v>
      </c>
      <c r="G63" s="157">
        <f>SUM(G64:G71)</f>
        <v>0</v>
      </c>
      <c r="H63" s="157">
        <f>SUM(H64:H71)</f>
        <v>0</v>
      </c>
      <c r="I63" s="149">
        <f t="shared" si="6"/>
        <v>0</v>
      </c>
    </row>
    <row r="64" spans="2:9" ht="12.75">
      <c r="B64" s="174" t="s">
        <v>389</v>
      </c>
      <c r="C64" s="175"/>
      <c r="D64" s="157"/>
      <c r="E64" s="149"/>
      <c r="F64" s="157">
        <f t="shared" si="10"/>
        <v>0</v>
      </c>
      <c r="G64" s="149"/>
      <c r="H64" s="149"/>
      <c r="I64" s="149">
        <f t="shared" si="6"/>
        <v>0</v>
      </c>
    </row>
    <row r="65" spans="2:9" ht="12.75">
      <c r="B65" s="174" t="s">
        <v>390</v>
      </c>
      <c r="C65" s="175"/>
      <c r="D65" s="157"/>
      <c r="E65" s="149"/>
      <c r="F65" s="157">
        <f t="shared" si="10"/>
        <v>0</v>
      </c>
      <c r="G65" s="149"/>
      <c r="H65" s="149"/>
      <c r="I65" s="149">
        <f t="shared" si="6"/>
        <v>0</v>
      </c>
    </row>
    <row r="66" spans="2:9" ht="12.75">
      <c r="B66" s="174" t="s">
        <v>391</v>
      </c>
      <c r="C66" s="175"/>
      <c r="D66" s="157"/>
      <c r="E66" s="149"/>
      <c r="F66" s="157">
        <f t="shared" si="10"/>
        <v>0</v>
      </c>
      <c r="G66" s="149"/>
      <c r="H66" s="149"/>
      <c r="I66" s="149">
        <f t="shared" si="6"/>
        <v>0</v>
      </c>
    </row>
    <row r="67" spans="2:9" ht="12.75">
      <c r="B67" s="174" t="s">
        <v>392</v>
      </c>
      <c r="C67" s="175"/>
      <c r="D67" s="157"/>
      <c r="E67" s="149"/>
      <c r="F67" s="157">
        <f t="shared" si="10"/>
        <v>0</v>
      </c>
      <c r="G67" s="149"/>
      <c r="H67" s="149"/>
      <c r="I67" s="149">
        <f t="shared" si="6"/>
        <v>0</v>
      </c>
    </row>
    <row r="68" spans="2:9" ht="12.75">
      <c r="B68" s="174" t="s">
        <v>393</v>
      </c>
      <c r="C68" s="175"/>
      <c r="D68" s="157"/>
      <c r="E68" s="149"/>
      <c r="F68" s="157">
        <f t="shared" si="10"/>
        <v>0</v>
      </c>
      <c r="G68" s="149"/>
      <c r="H68" s="149"/>
      <c r="I68" s="149">
        <f t="shared" si="6"/>
        <v>0</v>
      </c>
    </row>
    <row r="69" spans="2:9" ht="12.75">
      <c r="B69" s="174" t="s">
        <v>394</v>
      </c>
      <c r="C69" s="175"/>
      <c r="D69" s="157"/>
      <c r="E69" s="149"/>
      <c r="F69" s="157">
        <f t="shared" si="10"/>
        <v>0</v>
      </c>
      <c r="G69" s="149"/>
      <c r="H69" s="149"/>
      <c r="I69" s="149">
        <f t="shared" si="6"/>
        <v>0</v>
      </c>
    </row>
    <row r="70" spans="2:9" ht="12.75">
      <c r="B70" s="174" t="s">
        <v>395</v>
      </c>
      <c r="C70" s="175"/>
      <c r="D70" s="157"/>
      <c r="E70" s="149"/>
      <c r="F70" s="157">
        <f t="shared" si="10"/>
        <v>0</v>
      </c>
      <c r="G70" s="149"/>
      <c r="H70" s="149"/>
      <c r="I70" s="149">
        <f t="shared" si="6"/>
        <v>0</v>
      </c>
    </row>
    <row r="71" spans="2:9" ht="12.75">
      <c r="B71" s="174" t="s">
        <v>396</v>
      </c>
      <c r="C71" s="175"/>
      <c r="D71" s="157"/>
      <c r="E71" s="149"/>
      <c r="F71" s="157">
        <f t="shared" si="10"/>
        <v>0</v>
      </c>
      <c r="G71" s="149"/>
      <c r="H71" s="149"/>
      <c r="I71" s="149">
        <f t="shared" si="6"/>
        <v>0</v>
      </c>
    </row>
    <row r="72" spans="2:9" ht="12.75">
      <c r="B72" s="172" t="s">
        <v>397</v>
      </c>
      <c r="C72" s="173"/>
      <c r="D72" s="157">
        <f>SUM(D73:D75)</f>
        <v>0</v>
      </c>
      <c r="E72" s="157">
        <f>SUM(E73:E75)</f>
        <v>0</v>
      </c>
      <c r="F72" s="157">
        <f>SUM(F73:F75)</f>
        <v>0</v>
      </c>
      <c r="G72" s="157">
        <f>SUM(G73:G75)</f>
        <v>0</v>
      </c>
      <c r="H72" s="157">
        <f>SUM(H73:H75)</f>
        <v>0</v>
      </c>
      <c r="I72" s="149">
        <f t="shared" si="6"/>
        <v>0</v>
      </c>
    </row>
    <row r="73" spans="2:9" ht="12.75">
      <c r="B73" s="174" t="s">
        <v>398</v>
      </c>
      <c r="C73" s="175"/>
      <c r="D73" s="157"/>
      <c r="E73" s="149"/>
      <c r="F73" s="157">
        <f t="shared" si="10"/>
        <v>0</v>
      </c>
      <c r="G73" s="149"/>
      <c r="H73" s="149"/>
      <c r="I73" s="149">
        <f t="shared" si="6"/>
        <v>0</v>
      </c>
    </row>
    <row r="74" spans="2:9" ht="12.75">
      <c r="B74" s="174" t="s">
        <v>399</v>
      </c>
      <c r="C74" s="175"/>
      <c r="D74" s="157"/>
      <c r="E74" s="149"/>
      <c r="F74" s="157">
        <f t="shared" si="10"/>
        <v>0</v>
      </c>
      <c r="G74" s="149"/>
      <c r="H74" s="149"/>
      <c r="I74" s="149">
        <f t="shared" si="6"/>
        <v>0</v>
      </c>
    </row>
    <row r="75" spans="2:9" ht="12.75">
      <c r="B75" s="174" t="s">
        <v>400</v>
      </c>
      <c r="C75" s="175"/>
      <c r="D75" s="157"/>
      <c r="E75" s="149"/>
      <c r="F75" s="157">
        <f t="shared" si="10"/>
        <v>0</v>
      </c>
      <c r="G75" s="149"/>
      <c r="H75" s="149"/>
      <c r="I75" s="149">
        <f t="shared" si="6"/>
        <v>0</v>
      </c>
    </row>
    <row r="76" spans="2:9" ht="12.75">
      <c r="B76" s="172" t="s">
        <v>401</v>
      </c>
      <c r="C76" s="173"/>
      <c r="D76" s="157">
        <f>SUM(D77:D83)</f>
        <v>0</v>
      </c>
      <c r="E76" s="157">
        <f>SUM(E77:E83)</f>
        <v>0</v>
      </c>
      <c r="F76" s="157">
        <f>SUM(F77:F83)</f>
        <v>0</v>
      </c>
      <c r="G76" s="157">
        <f>SUM(G77:G83)</f>
        <v>0</v>
      </c>
      <c r="H76" s="157">
        <f>SUM(H77:H83)</f>
        <v>0</v>
      </c>
      <c r="I76" s="149">
        <f t="shared" si="6"/>
        <v>0</v>
      </c>
    </row>
    <row r="77" spans="2:9" ht="12.75">
      <c r="B77" s="174" t="s">
        <v>402</v>
      </c>
      <c r="C77" s="175"/>
      <c r="D77" s="157"/>
      <c r="E77" s="149"/>
      <c r="F77" s="157">
        <f t="shared" si="10"/>
        <v>0</v>
      </c>
      <c r="G77" s="149"/>
      <c r="H77" s="149"/>
      <c r="I77" s="149">
        <f t="shared" si="6"/>
        <v>0</v>
      </c>
    </row>
    <row r="78" spans="2:9" ht="12.75">
      <c r="B78" s="174" t="s">
        <v>403</v>
      </c>
      <c r="C78" s="175"/>
      <c r="D78" s="157"/>
      <c r="E78" s="149"/>
      <c r="F78" s="157">
        <f t="shared" si="10"/>
        <v>0</v>
      </c>
      <c r="G78" s="149"/>
      <c r="H78" s="149"/>
      <c r="I78" s="149">
        <f t="shared" si="6"/>
        <v>0</v>
      </c>
    </row>
    <row r="79" spans="2:9" ht="12.75">
      <c r="B79" s="174" t="s">
        <v>404</v>
      </c>
      <c r="C79" s="175"/>
      <c r="D79" s="157"/>
      <c r="E79" s="149"/>
      <c r="F79" s="157">
        <f t="shared" si="10"/>
        <v>0</v>
      </c>
      <c r="G79" s="149"/>
      <c r="H79" s="149"/>
      <c r="I79" s="149">
        <f t="shared" si="6"/>
        <v>0</v>
      </c>
    </row>
    <row r="80" spans="2:9" ht="12.75">
      <c r="B80" s="174" t="s">
        <v>405</v>
      </c>
      <c r="C80" s="175"/>
      <c r="D80" s="157"/>
      <c r="E80" s="149"/>
      <c r="F80" s="157">
        <f t="shared" si="10"/>
        <v>0</v>
      </c>
      <c r="G80" s="149"/>
      <c r="H80" s="149"/>
      <c r="I80" s="149">
        <f t="shared" si="6"/>
        <v>0</v>
      </c>
    </row>
    <row r="81" spans="2:9" ht="12.75">
      <c r="B81" s="174" t="s">
        <v>406</v>
      </c>
      <c r="C81" s="175"/>
      <c r="D81" s="157"/>
      <c r="E81" s="149"/>
      <c r="F81" s="157">
        <f t="shared" si="10"/>
        <v>0</v>
      </c>
      <c r="G81" s="149"/>
      <c r="H81" s="149"/>
      <c r="I81" s="149">
        <f t="shared" si="6"/>
        <v>0</v>
      </c>
    </row>
    <row r="82" spans="2:9" ht="12.75">
      <c r="B82" s="174" t="s">
        <v>407</v>
      </c>
      <c r="C82" s="175"/>
      <c r="D82" s="157"/>
      <c r="E82" s="149"/>
      <c r="F82" s="157">
        <f t="shared" si="10"/>
        <v>0</v>
      </c>
      <c r="G82" s="149"/>
      <c r="H82" s="149"/>
      <c r="I82" s="149">
        <f t="shared" si="6"/>
        <v>0</v>
      </c>
    </row>
    <row r="83" spans="2:9" ht="12.75">
      <c r="B83" s="174" t="s">
        <v>408</v>
      </c>
      <c r="C83" s="175"/>
      <c r="D83" s="157"/>
      <c r="E83" s="149"/>
      <c r="F83" s="157">
        <f t="shared" si="10"/>
        <v>0</v>
      </c>
      <c r="G83" s="149"/>
      <c r="H83" s="149"/>
      <c r="I83" s="149">
        <f t="shared" si="6"/>
        <v>0</v>
      </c>
    </row>
    <row r="84" spans="2:9" ht="12.75">
      <c r="B84" s="178"/>
      <c r="C84" s="179"/>
      <c r="D84" s="180"/>
      <c r="E84" s="162"/>
      <c r="F84" s="162"/>
      <c r="G84" s="162"/>
      <c r="H84" s="162"/>
      <c r="I84" s="162"/>
    </row>
    <row r="85" spans="2:9" ht="12.75">
      <c r="B85" s="181" t="s">
        <v>409</v>
      </c>
      <c r="C85" s="182"/>
      <c r="D85" s="183">
        <f aca="true" t="shared" si="12" ref="D85:I85">D86+D104+D94+D114+D124+D134+D138+D147+D151</f>
        <v>0</v>
      </c>
      <c r="E85" s="183">
        <f>E86+E104+E94+E114+E124+E134+E138+E147+E151</f>
        <v>0</v>
      </c>
      <c r="F85" s="183">
        <f t="shared" si="12"/>
        <v>0</v>
      </c>
      <c r="G85" s="183">
        <f>G86+G104+G94+G114+G124+G134+G138+G147+G151</f>
        <v>0</v>
      </c>
      <c r="H85" s="183">
        <f>H86+H104+H94+H114+H124+H134+H138+H147+H151</f>
        <v>0</v>
      </c>
      <c r="I85" s="183">
        <f t="shared" si="12"/>
        <v>0</v>
      </c>
    </row>
    <row r="86" spans="2:9" ht="12.75">
      <c r="B86" s="172" t="s">
        <v>336</v>
      </c>
      <c r="C86" s="173"/>
      <c r="D86" s="157">
        <f>SUM(D87:D93)</f>
        <v>0</v>
      </c>
      <c r="E86" s="157">
        <f>SUM(E87:E93)</f>
        <v>0</v>
      </c>
      <c r="F86" s="157">
        <f>SUM(F87:F93)</f>
        <v>0</v>
      </c>
      <c r="G86" s="157">
        <f>SUM(G87:G93)</f>
        <v>0</v>
      </c>
      <c r="H86" s="157">
        <f>SUM(H87:H93)</f>
        <v>0</v>
      </c>
      <c r="I86" s="149">
        <f aca="true" t="shared" si="13" ref="I86:I149">F86-G86</f>
        <v>0</v>
      </c>
    </row>
    <row r="87" spans="2:9" ht="12.75">
      <c r="B87" s="174" t="s">
        <v>337</v>
      </c>
      <c r="C87" s="175"/>
      <c r="D87" s="157"/>
      <c r="E87" s="149"/>
      <c r="F87" s="157">
        <f aca="true" t="shared" si="14" ref="F87:F103">D87+E87</f>
        <v>0</v>
      </c>
      <c r="G87" s="149"/>
      <c r="H87" s="149"/>
      <c r="I87" s="149">
        <f t="shared" si="13"/>
        <v>0</v>
      </c>
    </row>
    <row r="88" spans="2:9" ht="12.75">
      <c r="B88" s="174" t="s">
        <v>338</v>
      </c>
      <c r="C88" s="175"/>
      <c r="D88" s="157"/>
      <c r="E88" s="149"/>
      <c r="F88" s="157">
        <f t="shared" si="14"/>
        <v>0</v>
      </c>
      <c r="G88" s="149"/>
      <c r="H88" s="149"/>
      <c r="I88" s="149">
        <f t="shared" si="13"/>
        <v>0</v>
      </c>
    </row>
    <row r="89" spans="2:9" ht="12.75">
      <c r="B89" s="174" t="s">
        <v>339</v>
      </c>
      <c r="C89" s="175"/>
      <c r="D89" s="157"/>
      <c r="E89" s="149"/>
      <c r="F89" s="157">
        <f t="shared" si="14"/>
        <v>0</v>
      </c>
      <c r="G89" s="149"/>
      <c r="H89" s="149"/>
      <c r="I89" s="149">
        <f t="shared" si="13"/>
        <v>0</v>
      </c>
    </row>
    <row r="90" spans="2:9" ht="12.75">
      <c r="B90" s="174" t="s">
        <v>340</v>
      </c>
      <c r="C90" s="175"/>
      <c r="D90" s="157"/>
      <c r="E90" s="149"/>
      <c r="F90" s="157">
        <f t="shared" si="14"/>
        <v>0</v>
      </c>
      <c r="G90" s="149"/>
      <c r="H90" s="149"/>
      <c r="I90" s="149">
        <f t="shared" si="13"/>
        <v>0</v>
      </c>
    </row>
    <row r="91" spans="2:9" ht="12.75">
      <c r="B91" s="174" t="s">
        <v>341</v>
      </c>
      <c r="C91" s="175"/>
      <c r="D91" s="157"/>
      <c r="E91" s="149"/>
      <c r="F91" s="157">
        <f t="shared" si="14"/>
        <v>0</v>
      </c>
      <c r="G91" s="149"/>
      <c r="H91" s="149"/>
      <c r="I91" s="149">
        <f t="shared" si="13"/>
        <v>0</v>
      </c>
    </row>
    <row r="92" spans="2:9" ht="12.75">
      <c r="B92" s="174" t="s">
        <v>342</v>
      </c>
      <c r="C92" s="175"/>
      <c r="D92" s="157"/>
      <c r="E92" s="149"/>
      <c r="F92" s="157">
        <f t="shared" si="14"/>
        <v>0</v>
      </c>
      <c r="G92" s="149"/>
      <c r="H92" s="149"/>
      <c r="I92" s="149">
        <f t="shared" si="13"/>
        <v>0</v>
      </c>
    </row>
    <row r="93" spans="2:9" ht="12.75">
      <c r="B93" s="174" t="s">
        <v>343</v>
      </c>
      <c r="C93" s="175"/>
      <c r="D93" s="157"/>
      <c r="E93" s="149"/>
      <c r="F93" s="157">
        <f t="shared" si="14"/>
        <v>0</v>
      </c>
      <c r="G93" s="149"/>
      <c r="H93" s="149"/>
      <c r="I93" s="149">
        <f t="shared" si="13"/>
        <v>0</v>
      </c>
    </row>
    <row r="94" spans="2:9" ht="12.75">
      <c r="B94" s="172" t="s">
        <v>344</v>
      </c>
      <c r="C94" s="173"/>
      <c r="D94" s="157">
        <f>SUM(D95:D103)</f>
        <v>0</v>
      </c>
      <c r="E94" s="157">
        <f>SUM(E95:E103)</f>
        <v>0</v>
      </c>
      <c r="F94" s="157">
        <f>SUM(F95:F103)</f>
        <v>0</v>
      </c>
      <c r="G94" s="157">
        <f>SUM(G95:G103)</f>
        <v>0</v>
      </c>
      <c r="H94" s="157">
        <f>SUM(H95:H103)</f>
        <v>0</v>
      </c>
      <c r="I94" s="149">
        <f t="shared" si="13"/>
        <v>0</v>
      </c>
    </row>
    <row r="95" spans="2:9" ht="12.75">
      <c r="B95" s="174" t="s">
        <v>345</v>
      </c>
      <c r="C95" s="175"/>
      <c r="D95" s="157"/>
      <c r="E95" s="149"/>
      <c r="F95" s="157">
        <f t="shared" si="14"/>
        <v>0</v>
      </c>
      <c r="G95" s="149"/>
      <c r="H95" s="149"/>
      <c r="I95" s="149">
        <f t="shared" si="13"/>
        <v>0</v>
      </c>
    </row>
    <row r="96" spans="2:9" ht="12.75">
      <c r="B96" s="174" t="s">
        <v>346</v>
      </c>
      <c r="C96" s="175"/>
      <c r="D96" s="157"/>
      <c r="E96" s="149"/>
      <c r="F96" s="157">
        <f t="shared" si="14"/>
        <v>0</v>
      </c>
      <c r="G96" s="149"/>
      <c r="H96" s="149"/>
      <c r="I96" s="149">
        <f t="shared" si="13"/>
        <v>0</v>
      </c>
    </row>
    <row r="97" spans="2:9" ht="12.75">
      <c r="B97" s="174" t="s">
        <v>347</v>
      </c>
      <c r="C97" s="175"/>
      <c r="D97" s="157"/>
      <c r="E97" s="149"/>
      <c r="F97" s="157">
        <f t="shared" si="14"/>
        <v>0</v>
      </c>
      <c r="G97" s="149"/>
      <c r="H97" s="149"/>
      <c r="I97" s="149">
        <f t="shared" si="13"/>
        <v>0</v>
      </c>
    </row>
    <row r="98" spans="2:9" ht="12.75">
      <c r="B98" s="174" t="s">
        <v>348</v>
      </c>
      <c r="C98" s="175"/>
      <c r="D98" s="157"/>
      <c r="E98" s="149"/>
      <c r="F98" s="157">
        <f t="shared" si="14"/>
        <v>0</v>
      </c>
      <c r="G98" s="149"/>
      <c r="H98" s="149"/>
      <c r="I98" s="149">
        <f t="shared" si="13"/>
        <v>0</v>
      </c>
    </row>
    <row r="99" spans="2:9" ht="12.75">
      <c r="B99" s="174" t="s">
        <v>349</v>
      </c>
      <c r="C99" s="175"/>
      <c r="D99" s="157"/>
      <c r="E99" s="149"/>
      <c r="F99" s="157">
        <f t="shared" si="14"/>
        <v>0</v>
      </c>
      <c r="G99" s="149"/>
      <c r="H99" s="149"/>
      <c r="I99" s="149">
        <f t="shared" si="13"/>
        <v>0</v>
      </c>
    </row>
    <row r="100" spans="2:9" ht="12.75">
      <c r="B100" s="174" t="s">
        <v>350</v>
      </c>
      <c r="C100" s="175"/>
      <c r="D100" s="157"/>
      <c r="E100" s="149"/>
      <c r="F100" s="157">
        <f t="shared" si="14"/>
        <v>0</v>
      </c>
      <c r="G100" s="149"/>
      <c r="H100" s="149"/>
      <c r="I100" s="149">
        <f t="shared" si="13"/>
        <v>0</v>
      </c>
    </row>
    <row r="101" spans="2:9" ht="12.75">
      <c r="B101" s="174" t="s">
        <v>351</v>
      </c>
      <c r="C101" s="175"/>
      <c r="D101" s="157"/>
      <c r="E101" s="149"/>
      <c r="F101" s="157">
        <f t="shared" si="14"/>
        <v>0</v>
      </c>
      <c r="G101" s="149"/>
      <c r="H101" s="149"/>
      <c r="I101" s="149">
        <f t="shared" si="13"/>
        <v>0</v>
      </c>
    </row>
    <row r="102" spans="2:9" ht="12.75">
      <c r="B102" s="174" t="s">
        <v>352</v>
      </c>
      <c r="C102" s="175"/>
      <c r="D102" s="157"/>
      <c r="E102" s="149"/>
      <c r="F102" s="157">
        <f t="shared" si="14"/>
        <v>0</v>
      </c>
      <c r="G102" s="149"/>
      <c r="H102" s="149"/>
      <c r="I102" s="149">
        <f t="shared" si="13"/>
        <v>0</v>
      </c>
    </row>
    <row r="103" spans="2:9" ht="12.75">
      <c r="B103" s="174" t="s">
        <v>353</v>
      </c>
      <c r="C103" s="175"/>
      <c r="D103" s="157"/>
      <c r="E103" s="149"/>
      <c r="F103" s="157">
        <f t="shared" si="14"/>
        <v>0</v>
      </c>
      <c r="G103" s="149"/>
      <c r="H103" s="149"/>
      <c r="I103" s="149">
        <f t="shared" si="13"/>
        <v>0</v>
      </c>
    </row>
    <row r="104" spans="2:9" ht="12.75">
      <c r="B104" s="172" t="s">
        <v>354</v>
      </c>
      <c r="C104" s="173"/>
      <c r="D104" s="157">
        <f>SUM(D105:D113)</f>
        <v>0</v>
      </c>
      <c r="E104" s="157">
        <f>SUM(E105:E113)</f>
        <v>0</v>
      </c>
      <c r="F104" s="157">
        <f>SUM(F105:F113)</f>
        <v>0</v>
      </c>
      <c r="G104" s="157">
        <f>SUM(G105:G113)</f>
        <v>0</v>
      </c>
      <c r="H104" s="157">
        <f>SUM(H105:H113)</f>
        <v>0</v>
      </c>
      <c r="I104" s="149">
        <f t="shared" si="13"/>
        <v>0</v>
      </c>
    </row>
    <row r="105" spans="2:9" ht="12.75">
      <c r="B105" s="174" t="s">
        <v>355</v>
      </c>
      <c r="C105" s="175"/>
      <c r="D105" s="157"/>
      <c r="E105" s="149"/>
      <c r="F105" s="149">
        <f>D105+E105</f>
        <v>0</v>
      </c>
      <c r="G105" s="149"/>
      <c r="H105" s="149"/>
      <c r="I105" s="149">
        <f t="shared" si="13"/>
        <v>0</v>
      </c>
    </row>
    <row r="106" spans="2:9" ht="12.75">
      <c r="B106" s="174" t="s">
        <v>356</v>
      </c>
      <c r="C106" s="175"/>
      <c r="D106" s="157"/>
      <c r="E106" s="149"/>
      <c r="F106" s="149">
        <f aca="true" t="shared" si="15" ref="F106:F113">D106+E106</f>
        <v>0</v>
      </c>
      <c r="G106" s="149"/>
      <c r="H106" s="149"/>
      <c r="I106" s="149">
        <f t="shared" si="13"/>
        <v>0</v>
      </c>
    </row>
    <row r="107" spans="2:9" ht="12.75">
      <c r="B107" s="174" t="s">
        <v>357</v>
      </c>
      <c r="C107" s="175"/>
      <c r="D107" s="157"/>
      <c r="E107" s="149"/>
      <c r="F107" s="149">
        <f t="shared" si="15"/>
        <v>0</v>
      </c>
      <c r="G107" s="149"/>
      <c r="H107" s="149"/>
      <c r="I107" s="149">
        <f t="shared" si="13"/>
        <v>0</v>
      </c>
    </row>
    <row r="108" spans="2:9" ht="12.75">
      <c r="B108" s="174" t="s">
        <v>358</v>
      </c>
      <c r="C108" s="175"/>
      <c r="D108" s="157">
        <v>0</v>
      </c>
      <c r="E108" s="149">
        <v>0</v>
      </c>
      <c r="F108" s="149">
        <f t="shared" si="15"/>
        <v>0</v>
      </c>
      <c r="G108" s="149">
        <v>0</v>
      </c>
      <c r="H108" s="149">
        <v>0</v>
      </c>
      <c r="I108" s="149">
        <f t="shared" si="13"/>
        <v>0</v>
      </c>
    </row>
    <row r="109" spans="2:9" ht="12.75">
      <c r="B109" s="174" t="s">
        <v>359</v>
      </c>
      <c r="C109" s="175"/>
      <c r="D109" s="157"/>
      <c r="E109" s="149"/>
      <c r="F109" s="149">
        <f t="shared" si="15"/>
        <v>0</v>
      </c>
      <c r="G109" s="149"/>
      <c r="H109" s="149"/>
      <c r="I109" s="149">
        <f t="shared" si="13"/>
        <v>0</v>
      </c>
    </row>
    <row r="110" spans="2:9" ht="12.75">
      <c r="B110" s="174" t="s">
        <v>360</v>
      </c>
      <c r="C110" s="175"/>
      <c r="D110" s="157"/>
      <c r="E110" s="149"/>
      <c r="F110" s="149">
        <f t="shared" si="15"/>
        <v>0</v>
      </c>
      <c r="G110" s="149"/>
      <c r="H110" s="149"/>
      <c r="I110" s="149">
        <f t="shared" si="13"/>
        <v>0</v>
      </c>
    </row>
    <row r="111" spans="2:9" ht="12.75">
      <c r="B111" s="174" t="s">
        <v>361</v>
      </c>
      <c r="C111" s="175"/>
      <c r="D111" s="157"/>
      <c r="E111" s="149"/>
      <c r="F111" s="149">
        <f t="shared" si="15"/>
        <v>0</v>
      </c>
      <c r="G111" s="149"/>
      <c r="H111" s="149"/>
      <c r="I111" s="149">
        <f t="shared" si="13"/>
        <v>0</v>
      </c>
    </row>
    <row r="112" spans="2:9" ht="12.75">
      <c r="B112" s="174" t="s">
        <v>362</v>
      </c>
      <c r="C112" s="175"/>
      <c r="D112" s="157"/>
      <c r="E112" s="149"/>
      <c r="F112" s="149">
        <f t="shared" si="15"/>
        <v>0</v>
      </c>
      <c r="G112" s="149"/>
      <c r="H112" s="149"/>
      <c r="I112" s="149">
        <f t="shared" si="13"/>
        <v>0</v>
      </c>
    </row>
    <row r="113" spans="2:9" ht="12.75">
      <c r="B113" s="174" t="s">
        <v>363</v>
      </c>
      <c r="C113" s="175"/>
      <c r="D113" s="157"/>
      <c r="E113" s="149"/>
      <c r="F113" s="149">
        <f t="shared" si="15"/>
        <v>0</v>
      </c>
      <c r="G113" s="149"/>
      <c r="H113" s="149"/>
      <c r="I113" s="149">
        <f t="shared" si="13"/>
        <v>0</v>
      </c>
    </row>
    <row r="114" spans="2:9" ht="25.5" customHeight="1">
      <c r="B114" s="176" t="s">
        <v>364</v>
      </c>
      <c r="C114" s="177"/>
      <c r="D114" s="157">
        <f>SUM(D115:D123)</f>
        <v>0</v>
      </c>
      <c r="E114" s="157">
        <f>SUM(E115:E123)</f>
        <v>0</v>
      </c>
      <c r="F114" s="157">
        <f>SUM(F115:F123)</f>
        <v>0</v>
      </c>
      <c r="G114" s="157">
        <f>SUM(G115:G123)</f>
        <v>0</v>
      </c>
      <c r="H114" s="157">
        <f>SUM(H115:H123)</f>
        <v>0</v>
      </c>
      <c r="I114" s="149">
        <f t="shared" si="13"/>
        <v>0</v>
      </c>
    </row>
    <row r="115" spans="2:9" ht="12.75">
      <c r="B115" s="174" t="s">
        <v>365</v>
      </c>
      <c r="C115" s="175"/>
      <c r="D115" s="157"/>
      <c r="E115" s="149"/>
      <c r="F115" s="149">
        <f>D115+E115</f>
        <v>0</v>
      </c>
      <c r="G115" s="149"/>
      <c r="H115" s="149"/>
      <c r="I115" s="149">
        <f t="shared" si="13"/>
        <v>0</v>
      </c>
    </row>
    <row r="116" spans="2:9" ht="12.75">
      <c r="B116" s="174" t="s">
        <v>366</v>
      </c>
      <c r="C116" s="175"/>
      <c r="D116" s="157"/>
      <c r="E116" s="149"/>
      <c r="F116" s="149">
        <f aca="true" t="shared" si="16" ref="F116:F123">D116+E116</f>
        <v>0</v>
      </c>
      <c r="G116" s="149"/>
      <c r="H116" s="149"/>
      <c r="I116" s="149">
        <f t="shared" si="13"/>
        <v>0</v>
      </c>
    </row>
    <row r="117" spans="2:9" ht="12.75">
      <c r="B117" s="174" t="s">
        <v>367</v>
      </c>
      <c r="C117" s="175"/>
      <c r="D117" s="157"/>
      <c r="E117" s="149"/>
      <c r="F117" s="149">
        <f t="shared" si="16"/>
        <v>0</v>
      </c>
      <c r="G117" s="149"/>
      <c r="H117" s="149"/>
      <c r="I117" s="149">
        <f t="shared" si="13"/>
        <v>0</v>
      </c>
    </row>
    <row r="118" spans="2:9" ht="12.75">
      <c r="B118" s="174" t="s">
        <v>368</v>
      </c>
      <c r="C118" s="175"/>
      <c r="D118" s="157"/>
      <c r="E118" s="149"/>
      <c r="F118" s="149">
        <f t="shared" si="16"/>
        <v>0</v>
      </c>
      <c r="G118" s="149"/>
      <c r="H118" s="149"/>
      <c r="I118" s="149">
        <f t="shared" si="13"/>
        <v>0</v>
      </c>
    </row>
    <row r="119" spans="2:9" ht="12.75">
      <c r="B119" s="174" t="s">
        <v>369</v>
      </c>
      <c r="C119" s="175"/>
      <c r="D119" s="157"/>
      <c r="E119" s="149"/>
      <c r="F119" s="149">
        <f t="shared" si="16"/>
        <v>0</v>
      </c>
      <c r="G119" s="149"/>
      <c r="H119" s="149"/>
      <c r="I119" s="149">
        <f t="shared" si="13"/>
        <v>0</v>
      </c>
    </row>
    <row r="120" spans="2:9" ht="12.75">
      <c r="B120" s="174" t="s">
        <v>370</v>
      </c>
      <c r="C120" s="175"/>
      <c r="D120" s="157"/>
      <c r="E120" s="149"/>
      <c r="F120" s="149">
        <f t="shared" si="16"/>
        <v>0</v>
      </c>
      <c r="G120" s="149"/>
      <c r="H120" s="149"/>
      <c r="I120" s="149">
        <f t="shared" si="13"/>
        <v>0</v>
      </c>
    </row>
    <row r="121" spans="2:9" ht="12.75">
      <c r="B121" s="174" t="s">
        <v>371</v>
      </c>
      <c r="C121" s="175"/>
      <c r="D121" s="157"/>
      <c r="E121" s="149"/>
      <c r="F121" s="149">
        <f t="shared" si="16"/>
        <v>0</v>
      </c>
      <c r="G121" s="149"/>
      <c r="H121" s="149"/>
      <c r="I121" s="149">
        <f t="shared" si="13"/>
        <v>0</v>
      </c>
    </row>
    <row r="122" spans="2:9" ht="12.75">
      <c r="B122" s="174" t="s">
        <v>372</v>
      </c>
      <c r="C122" s="175"/>
      <c r="D122" s="157"/>
      <c r="E122" s="149"/>
      <c r="F122" s="149">
        <f t="shared" si="16"/>
        <v>0</v>
      </c>
      <c r="G122" s="149"/>
      <c r="H122" s="149"/>
      <c r="I122" s="149">
        <f t="shared" si="13"/>
        <v>0</v>
      </c>
    </row>
    <row r="123" spans="2:9" ht="12.75">
      <c r="B123" s="174" t="s">
        <v>373</v>
      </c>
      <c r="C123" s="175"/>
      <c r="D123" s="157"/>
      <c r="E123" s="149"/>
      <c r="F123" s="149">
        <f t="shared" si="16"/>
        <v>0</v>
      </c>
      <c r="G123" s="149"/>
      <c r="H123" s="149"/>
      <c r="I123" s="149">
        <f t="shared" si="13"/>
        <v>0</v>
      </c>
    </row>
    <row r="124" spans="2:9" ht="12.75">
      <c r="B124" s="172" t="s">
        <v>374</v>
      </c>
      <c r="C124" s="173"/>
      <c r="D124" s="157">
        <f>SUM(D125:D133)</f>
        <v>0</v>
      </c>
      <c r="E124" s="157">
        <f>SUM(E125:E133)</f>
        <v>0</v>
      </c>
      <c r="F124" s="157">
        <f>SUM(F125:F133)</f>
        <v>0</v>
      </c>
      <c r="G124" s="157">
        <f>SUM(G125:G133)</f>
        <v>0</v>
      </c>
      <c r="H124" s="157">
        <f>SUM(H125:H133)</f>
        <v>0</v>
      </c>
      <c r="I124" s="149">
        <f t="shared" si="13"/>
        <v>0</v>
      </c>
    </row>
    <row r="125" spans="2:9" ht="12.75">
      <c r="B125" s="174" t="s">
        <v>375</v>
      </c>
      <c r="C125" s="175"/>
      <c r="D125" s="157"/>
      <c r="E125" s="149"/>
      <c r="F125" s="149">
        <f>D125+E125</f>
        <v>0</v>
      </c>
      <c r="G125" s="149"/>
      <c r="H125" s="149"/>
      <c r="I125" s="149">
        <f t="shared" si="13"/>
        <v>0</v>
      </c>
    </row>
    <row r="126" spans="2:9" ht="12.75">
      <c r="B126" s="174" t="s">
        <v>376</v>
      </c>
      <c r="C126" s="175"/>
      <c r="D126" s="157"/>
      <c r="E126" s="149"/>
      <c r="F126" s="149">
        <f aca="true" t="shared" si="17" ref="F126:F133">D126+E126</f>
        <v>0</v>
      </c>
      <c r="G126" s="149"/>
      <c r="H126" s="149"/>
      <c r="I126" s="149">
        <f t="shared" si="13"/>
        <v>0</v>
      </c>
    </row>
    <row r="127" spans="2:9" ht="12.75">
      <c r="B127" s="174" t="s">
        <v>377</v>
      </c>
      <c r="C127" s="175"/>
      <c r="D127" s="157"/>
      <c r="E127" s="149"/>
      <c r="F127" s="149">
        <f t="shared" si="17"/>
        <v>0</v>
      </c>
      <c r="G127" s="149"/>
      <c r="H127" s="149"/>
      <c r="I127" s="149">
        <f t="shared" si="13"/>
        <v>0</v>
      </c>
    </row>
    <row r="128" spans="2:9" ht="12.75">
      <c r="B128" s="174" t="s">
        <v>378</v>
      </c>
      <c r="C128" s="175"/>
      <c r="D128" s="157"/>
      <c r="E128" s="149"/>
      <c r="F128" s="149">
        <f t="shared" si="17"/>
        <v>0</v>
      </c>
      <c r="G128" s="149"/>
      <c r="H128" s="149"/>
      <c r="I128" s="149">
        <f t="shared" si="13"/>
        <v>0</v>
      </c>
    </row>
    <row r="129" spans="2:9" ht="12.75">
      <c r="B129" s="174" t="s">
        <v>379</v>
      </c>
      <c r="C129" s="175"/>
      <c r="D129" s="157"/>
      <c r="E129" s="149"/>
      <c r="F129" s="149">
        <f t="shared" si="17"/>
        <v>0</v>
      </c>
      <c r="G129" s="149"/>
      <c r="H129" s="149"/>
      <c r="I129" s="149">
        <f t="shared" si="13"/>
        <v>0</v>
      </c>
    </row>
    <row r="130" spans="2:9" ht="12.75">
      <c r="B130" s="174" t="s">
        <v>380</v>
      </c>
      <c r="C130" s="175"/>
      <c r="D130" s="157"/>
      <c r="E130" s="149"/>
      <c r="F130" s="149">
        <f t="shared" si="17"/>
        <v>0</v>
      </c>
      <c r="G130" s="149"/>
      <c r="H130" s="149"/>
      <c r="I130" s="149">
        <f t="shared" si="13"/>
        <v>0</v>
      </c>
    </row>
    <row r="131" spans="2:9" ht="12.75">
      <c r="B131" s="174" t="s">
        <v>381</v>
      </c>
      <c r="C131" s="175"/>
      <c r="D131" s="157"/>
      <c r="E131" s="149"/>
      <c r="F131" s="149">
        <f t="shared" si="17"/>
        <v>0</v>
      </c>
      <c r="G131" s="149"/>
      <c r="H131" s="149"/>
      <c r="I131" s="149">
        <f t="shared" si="13"/>
        <v>0</v>
      </c>
    </row>
    <row r="132" spans="2:9" ht="12.75">
      <c r="B132" s="174" t="s">
        <v>382</v>
      </c>
      <c r="C132" s="175"/>
      <c r="D132" s="157"/>
      <c r="E132" s="149"/>
      <c r="F132" s="149">
        <f t="shared" si="17"/>
        <v>0</v>
      </c>
      <c r="G132" s="149"/>
      <c r="H132" s="149"/>
      <c r="I132" s="149">
        <f t="shared" si="13"/>
        <v>0</v>
      </c>
    </row>
    <row r="133" spans="2:9" ht="12.75">
      <c r="B133" s="174" t="s">
        <v>383</v>
      </c>
      <c r="C133" s="175"/>
      <c r="D133" s="157"/>
      <c r="E133" s="149"/>
      <c r="F133" s="149">
        <f t="shared" si="17"/>
        <v>0</v>
      </c>
      <c r="G133" s="149"/>
      <c r="H133" s="149"/>
      <c r="I133" s="149">
        <f t="shared" si="13"/>
        <v>0</v>
      </c>
    </row>
    <row r="134" spans="2:9" ht="12.75">
      <c r="B134" s="172" t="s">
        <v>384</v>
      </c>
      <c r="C134" s="173"/>
      <c r="D134" s="157">
        <f>SUM(D135:D137)</f>
        <v>0</v>
      </c>
      <c r="E134" s="157">
        <f>SUM(E135:E137)</f>
        <v>0</v>
      </c>
      <c r="F134" s="157">
        <f>SUM(F135:F137)</f>
        <v>0</v>
      </c>
      <c r="G134" s="157">
        <f>SUM(G135:G137)</f>
        <v>0</v>
      </c>
      <c r="H134" s="157">
        <f>SUM(H135:H137)</f>
        <v>0</v>
      </c>
      <c r="I134" s="149">
        <f t="shared" si="13"/>
        <v>0</v>
      </c>
    </row>
    <row r="135" spans="2:9" ht="12.75">
      <c r="B135" s="174" t="s">
        <v>385</v>
      </c>
      <c r="C135" s="175"/>
      <c r="D135" s="157"/>
      <c r="E135" s="149"/>
      <c r="F135" s="149">
        <f>D135+E135</f>
        <v>0</v>
      </c>
      <c r="G135" s="149"/>
      <c r="H135" s="149"/>
      <c r="I135" s="149">
        <f t="shared" si="13"/>
        <v>0</v>
      </c>
    </row>
    <row r="136" spans="2:9" ht="12.75">
      <c r="B136" s="174" t="s">
        <v>386</v>
      </c>
      <c r="C136" s="175"/>
      <c r="D136" s="157"/>
      <c r="E136" s="149"/>
      <c r="F136" s="149">
        <f>D136+E136</f>
        <v>0</v>
      </c>
      <c r="G136" s="149"/>
      <c r="H136" s="149"/>
      <c r="I136" s="149">
        <f t="shared" si="13"/>
        <v>0</v>
      </c>
    </row>
    <row r="137" spans="2:9" ht="12.75">
      <c r="B137" s="174" t="s">
        <v>387</v>
      </c>
      <c r="C137" s="175"/>
      <c r="D137" s="157"/>
      <c r="E137" s="149"/>
      <c r="F137" s="149">
        <f>D137+E137</f>
        <v>0</v>
      </c>
      <c r="G137" s="149"/>
      <c r="H137" s="149"/>
      <c r="I137" s="149">
        <f t="shared" si="13"/>
        <v>0</v>
      </c>
    </row>
    <row r="138" spans="2:9" ht="12.75">
      <c r="B138" s="172" t="s">
        <v>388</v>
      </c>
      <c r="C138" s="173"/>
      <c r="D138" s="157">
        <f>SUM(D139:D146)</f>
        <v>0</v>
      </c>
      <c r="E138" s="157">
        <f>SUM(E139:E146)</f>
        <v>0</v>
      </c>
      <c r="F138" s="157">
        <f>F139+F140+F141+F142+F143+F145+F146</f>
        <v>0</v>
      </c>
      <c r="G138" s="157">
        <f>SUM(G139:G146)</f>
        <v>0</v>
      </c>
      <c r="H138" s="157">
        <f>SUM(H139:H146)</f>
        <v>0</v>
      </c>
      <c r="I138" s="149">
        <f t="shared" si="13"/>
        <v>0</v>
      </c>
    </row>
    <row r="139" spans="2:9" ht="12.75">
      <c r="B139" s="174" t="s">
        <v>389</v>
      </c>
      <c r="C139" s="175"/>
      <c r="D139" s="157"/>
      <c r="E139" s="149"/>
      <c r="F139" s="149">
        <f>D139+E139</f>
        <v>0</v>
      </c>
      <c r="G139" s="149"/>
      <c r="H139" s="149"/>
      <c r="I139" s="149">
        <f t="shared" si="13"/>
        <v>0</v>
      </c>
    </row>
    <row r="140" spans="2:9" ht="12.75">
      <c r="B140" s="174" t="s">
        <v>390</v>
      </c>
      <c r="C140" s="175"/>
      <c r="D140" s="157"/>
      <c r="E140" s="149"/>
      <c r="F140" s="149">
        <f aca="true" t="shared" si="18" ref="F140:F146">D140+E140</f>
        <v>0</v>
      </c>
      <c r="G140" s="149"/>
      <c r="H140" s="149"/>
      <c r="I140" s="149">
        <f t="shared" si="13"/>
        <v>0</v>
      </c>
    </row>
    <row r="141" spans="2:9" ht="12.75">
      <c r="B141" s="174" t="s">
        <v>391</v>
      </c>
      <c r="C141" s="175"/>
      <c r="D141" s="157"/>
      <c r="E141" s="149"/>
      <c r="F141" s="149">
        <f t="shared" si="18"/>
        <v>0</v>
      </c>
      <c r="G141" s="149"/>
      <c r="H141" s="149"/>
      <c r="I141" s="149">
        <f t="shared" si="13"/>
        <v>0</v>
      </c>
    </row>
    <row r="142" spans="2:9" ht="12.75">
      <c r="B142" s="174" t="s">
        <v>392</v>
      </c>
      <c r="C142" s="175"/>
      <c r="D142" s="157"/>
      <c r="E142" s="149"/>
      <c r="F142" s="149">
        <f t="shared" si="18"/>
        <v>0</v>
      </c>
      <c r="G142" s="149"/>
      <c r="H142" s="149"/>
      <c r="I142" s="149">
        <f t="shared" si="13"/>
        <v>0</v>
      </c>
    </row>
    <row r="143" spans="2:9" ht="12.75">
      <c r="B143" s="174" t="s">
        <v>393</v>
      </c>
      <c r="C143" s="175"/>
      <c r="D143" s="157"/>
      <c r="E143" s="149"/>
      <c r="F143" s="149">
        <f t="shared" si="18"/>
        <v>0</v>
      </c>
      <c r="G143" s="149"/>
      <c r="H143" s="149"/>
      <c r="I143" s="149">
        <f t="shared" si="13"/>
        <v>0</v>
      </c>
    </row>
    <row r="144" spans="2:9" ht="12.75">
      <c r="B144" s="174" t="s">
        <v>394</v>
      </c>
      <c r="C144" s="175"/>
      <c r="D144" s="157"/>
      <c r="E144" s="149"/>
      <c r="F144" s="149">
        <f t="shared" si="18"/>
        <v>0</v>
      </c>
      <c r="G144" s="149"/>
      <c r="H144" s="149"/>
      <c r="I144" s="149">
        <f t="shared" si="13"/>
        <v>0</v>
      </c>
    </row>
    <row r="145" spans="2:9" ht="12.75">
      <c r="B145" s="174" t="s">
        <v>395</v>
      </c>
      <c r="C145" s="175"/>
      <c r="D145" s="157"/>
      <c r="E145" s="149"/>
      <c r="F145" s="149">
        <f t="shared" si="18"/>
        <v>0</v>
      </c>
      <c r="G145" s="149"/>
      <c r="H145" s="149"/>
      <c r="I145" s="149">
        <f t="shared" si="13"/>
        <v>0</v>
      </c>
    </row>
    <row r="146" spans="2:9" ht="12.75">
      <c r="B146" s="174" t="s">
        <v>396</v>
      </c>
      <c r="C146" s="175"/>
      <c r="D146" s="157"/>
      <c r="E146" s="149"/>
      <c r="F146" s="149">
        <f t="shared" si="18"/>
        <v>0</v>
      </c>
      <c r="G146" s="149"/>
      <c r="H146" s="149"/>
      <c r="I146" s="149">
        <f t="shared" si="13"/>
        <v>0</v>
      </c>
    </row>
    <row r="147" spans="2:9" ht="12.75">
      <c r="B147" s="172" t="s">
        <v>397</v>
      </c>
      <c r="C147" s="173"/>
      <c r="D147" s="157">
        <f>SUM(D148:D150)</f>
        <v>0</v>
      </c>
      <c r="E147" s="157">
        <f>SUM(E148:E150)</f>
        <v>0</v>
      </c>
      <c r="F147" s="157">
        <f>SUM(F148:F150)</f>
        <v>0</v>
      </c>
      <c r="G147" s="157">
        <f>SUM(G148:G150)</f>
        <v>0</v>
      </c>
      <c r="H147" s="157">
        <f>SUM(H148:H150)</f>
        <v>0</v>
      </c>
      <c r="I147" s="149">
        <f t="shared" si="13"/>
        <v>0</v>
      </c>
    </row>
    <row r="148" spans="2:9" ht="12.75">
      <c r="B148" s="174" t="s">
        <v>398</v>
      </c>
      <c r="C148" s="175"/>
      <c r="D148" s="157"/>
      <c r="E148" s="149"/>
      <c r="F148" s="149">
        <f>D148+E148</f>
        <v>0</v>
      </c>
      <c r="G148" s="149"/>
      <c r="H148" s="149"/>
      <c r="I148" s="149">
        <f t="shared" si="13"/>
        <v>0</v>
      </c>
    </row>
    <row r="149" spans="2:9" ht="12.75">
      <c r="B149" s="174" t="s">
        <v>399</v>
      </c>
      <c r="C149" s="175"/>
      <c r="D149" s="157"/>
      <c r="E149" s="149"/>
      <c r="F149" s="149">
        <f>D149+E149</f>
        <v>0</v>
      </c>
      <c r="G149" s="149"/>
      <c r="H149" s="149"/>
      <c r="I149" s="149">
        <f t="shared" si="13"/>
        <v>0</v>
      </c>
    </row>
    <row r="150" spans="2:9" ht="12.75">
      <c r="B150" s="174" t="s">
        <v>400</v>
      </c>
      <c r="C150" s="175"/>
      <c r="D150" s="157"/>
      <c r="E150" s="149"/>
      <c r="F150" s="149">
        <f>D150+E150</f>
        <v>0</v>
      </c>
      <c r="G150" s="149"/>
      <c r="H150" s="149"/>
      <c r="I150" s="149">
        <f aca="true" t="shared" si="19" ref="I150:I158">F150-G150</f>
        <v>0</v>
      </c>
    </row>
    <row r="151" spans="2:9" ht="12.75">
      <c r="B151" s="172" t="s">
        <v>401</v>
      </c>
      <c r="C151" s="173"/>
      <c r="D151" s="157">
        <f>SUM(D152:D158)</f>
        <v>0</v>
      </c>
      <c r="E151" s="157">
        <f>SUM(E152:E158)</f>
        <v>0</v>
      </c>
      <c r="F151" s="157">
        <f>SUM(F152:F158)</f>
        <v>0</v>
      </c>
      <c r="G151" s="157">
        <f>SUM(G152:G158)</f>
        <v>0</v>
      </c>
      <c r="H151" s="157">
        <f>SUM(H152:H158)</f>
        <v>0</v>
      </c>
      <c r="I151" s="149">
        <f t="shared" si="19"/>
        <v>0</v>
      </c>
    </row>
    <row r="152" spans="2:9" ht="12.75">
      <c r="B152" s="174" t="s">
        <v>402</v>
      </c>
      <c r="C152" s="175"/>
      <c r="D152" s="157"/>
      <c r="E152" s="149"/>
      <c r="F152" s="149">
        <f>D152+E152</f>
        <v>0</v>
      </c>
      <c r="G152" s="149"/>
      <c r="H152" s="149"/>
      <c r="I152" s="149">
        <f t="shared" si="19"/>
        <v>0</v>
      </c>
    </row>
    <row r="153" spans="2:9" ht="12.75">
      <c r="B153" s="174" t="s">
        <v>403</v>
      </c>
      <c r="C153" s="175"/>
      <c r="D153" s="157"/>
      <c r="E153" s="149"/>
      <c r="F153" s="149">
        <f aca="true" t="shared" si="20" ref="F153:F158">D153+E153</f>
        <v>0</v>
      </c>
      <c r="G153" s="149"/>
      <c r="H153" s="149"/>
      <c r="I153" s="149">
        <f t="shared" si="19"/>
        <v>0</v>
      </c>
    </row>
    <row r="154" spans="2:9" ht="12.75">
      <c r="B154" s="174" t="s">
        <v>404</v>
      </c>
      <c r="C154" s="175"/>
      <c r="D154" s="157"/>
      <c r="E154" s="149"/>
      <c r="F154" s="149">
        <f t="shared" si="20"/>
        <v>0</v>
      </c>
      <c r="G154" s="149"/>
      <c r="H154" s="149"/>
      <c r="I154" s="149">
        <f t="shared" si="19"/>
        <v>0</v>
      </c>
    </row>
    <row r="155" spans="2:9" ht="12.75">
      <c r="B155" s="174" t="s">
        <v>405</v>
      </c>
      <c r="C155" s="175"/>
      <c r="D155" s="157"/>
      <c r="E155" s="149"/>
      <c r="F155" s="149">
        <f t="shared" si="20"/>
        <v>0</v>
      </c>
      <c r="G155" s="149"/>
      <c r="H155" s="149"/>
      <c r="I155" s="149">
        <f t="shared" si="19"/>
        <v>0</v>
      </c>
    </row>
    <row r="156" spans="2:9" ht="12.75">
      <c r="B156" s="174" t="s">
        <v>406</v>
      </c>
      <c r="C156" s="175"/>
      <c r="D156" s="157"/>
      <c r="E156" s="149"/>
      <c r="F156" s="149">
        <f t="shared" si="20"/>
        <v>0</v>
      </c>
      <c r="G156" s="149"/>
      <c r="H156" s="149"/>
      <c r="I156" s="149">
        <f t="shared" si="19"/>
        <v>0</v>
      </c>
    </row>
    <row r="157" spans="2:9" ht="12.75">
      <c r="B157" s="174" t="s">
        <v>407</v>
      </c>
      <c r="C157" s="175"/>
      <c r="D157" s="157"/>
      <c r="E157" s="149"/>
      <c r="F157" s="149">
        <f t="shared" si="20"/>
        <v>0</v>
      </c>
      <c r="G157" s="149"/>
      <c r="H157" s="149"/>
      <c r="I157" s="149">
        <f t="shared" si="19"/>
        <v>0</v>
      </c>
    </row>
    <row r="158" spans="2:9" ht="12.75">
      <c r="B158" s="174" t="s">
        <v>408</v>
      </c>
      <c r="C158" s="175"/>
      <c r="D158" s="157"/>
      <c r="E158" s="149"/>
      <c r="F158" s="149">
        <f t="shared" si="20"/>
        <v>0</v>
      </c>
      <c r="G158" s="149"/>
      <c r="H158" s="149"/>
      <c r="I158" s="149">
        <f t="shared" si="19"/>
        <v>0</v>
      </c>
    </row>
    <row r="159" spans="2:9" ht="12.75">
      <c r="B159" s="172"/>
      <c r="C159" s="173"/>
      <c r="D159" s="157"/>
      <c r="E159" s="149"/>
      <c r="F159" s="149"/>
      <c r="G159" s="149"/>
      <c r="H159" s="149"/>
      <c r="I159" s="149"/>
    </row>
    <row r="160" spans="2:9" ht="12.75">
      <c r="B160" s="184" t="s">
        <v>410</v>
      </c>
      <c r="C160" s="185"/>
      <c r="D160" s="171">
        <f aca="true" t="shared" si="21" ref="D160:I160">D10+D85</f>
        <v>18370500</v>
      </c>
      <c r="E160" s="171">
        <f t="shared" si="21"/>
        <v>411424.28</v>
      </c>
      <c r="F160" s="171">
        <f t="shared" si="21"/>
        <v>18781924.28</v>
      </c>
      <c r="G160" s="171">
        <f t="shared" si="21"/>
        <v>8167959.350000001</v>
      </c>
      <c r="H160" s="171">
        <f t="shared" si="21"/>
        <v>8167959.350000001</v>
      </c>
      <c r="I160" s="171">
        <f t="shared" si="21"/>
        <v>10613964.929999998</v>
      </c>
    </row>
    <row r="161" spans="2:9" ht="13.5" thickBot="1">
      <c r="B161" s="186"/>
      <c r="C161" s="187"/>
      <c r="D161" s="188"/>
      <c r="E161" s="166"/>
      <c r="F161" s="166"/>
      <c r="G161" s="166"/>
      <c r="H161" s="166"/>
      <c r="I161" s="166"/>
    </row>
  </sheetData>
  <sheetProtection/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0"/>
  <sheetViews>
    <sheetView zoomScalePageLayoutView="0" workbookViewId="0" topLeftCell="A1">
      <selection activeCell="E36" sqref="E36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89" t="s">
        <v>120</v>
      </c>
      <c r="C2" s="190"/>
      <c r="D2" s="190"/>
      <c r="E2" s="190"/>
      <c r="F2" s="190"/>
      <c r="G2" s="190"/>
      <c r="H2" s="191"/>
    </row>
    <row r="3" spans="2:8" ht="12.75">
      <c r="B3" s="26" t="s">
        <v>124</v>
      </c>
      <c r="C3" s="27"/>
      <c r="D3" s="27"/>
      <c r="E3" s="27"/>
      <c r="F3" s="27"/>
      <c r="G3" s="27"/>
      <c r="H3" s="28"/>
    </row>
    <row r="4" spans="2:8" ht="12.75">
      <c r="B4" s="26" t="s">
        <v>411</v>
      </c>
      <c r="C4" s="27"/>
      <c r="D4" s="27"/>
      <c r="E4" s="27"/>
      <c r="F4" s="27"/>
      <c r="G4" s="27"/>
      <c r="H4" s="28"/>
    </row>
    <row r="5" spans="2:8" ht="12.75">
      <c r="B5" s="26" t="s">
        <v>148</v>
      </c>
      <c r="C5" s="27"/>
      <c r="D5" s="27"/>
      <c r="E5" s="27"/>
      <c r="F5" s="27"/>
      <c r="G5" s="27"/>
      <c r="H5" s="28"/>
    </row>
    <row r="6" spans="2:8" ht="13.5" thickBot="1">
      <c r="B6" s="29" t="s">
        <v>1</v>
      </c>
      <c r="C6" s="30"/>
      <c r="D6" s="30"/>
      <c r="E6" s="30"/>
      <c r="F6" s="30"/>
      <c r="G6" s="30"/>
      <c r="H6" s="31"/>
    </row>
    <row r="7" spans="2:8" ht="13.5" thickBot="1">
      <c r="B7" s="43" t="s">
        <v>2</v>
      </c>
      <c r="C7" s="40" t="s">
        <v>127</v>
      </c>
      <c r="D7" s="41"/>
      <c r="E7" s="41"/>
      <c r="F7" s="41"/>
      <c r="G7" s="42"/>
      <c r="H7" s="43" t="s">
        <v>128</v>
      </c>
    </row>
    <row r="8" spans="2:8" ht="26.25" thickBot="1">
      <c r="B8" s="45"/>
      <c r="C8" s="22" t="s">
        <v>129</v>
      </c>
      <c r="D8" s="22" t="s">
        <v>269</v>
      </c>
      <c r="E8" s="22" t="s">
        <v>270</v>
      </c>
      <c r="F8" s="22" t="s">
        <v>227</v>
      </c>
      <c r="G8" s="22" t="s">
        <v>133</v>
      </c>
      <c r="H8" s="45"/>
    </row>
    <row r="9" spans="2:8" ht="12.75">
      <c r="B9" s="192" t="s">
        <v>412</v>
      </c>
      <c r="C9" s="193">
        <f aca="true" t="shared" si="0" ref="C9:H9">SUM(C10:C17)</f>
        <v>18370500</v>
      </c>
      <c r="D9" s="193">
        <f t="shared" si="0"/>
        <v>411424.28</v>
      </c>
      <c r="E9" s="193">
        <f t="shared" si="0"/>
        <v>18781924.28</v>
      </c>
      <c r="F9" s="193">
        <f t="shared" si="0"/>
        <v>8167959.350000001</v>
      </c>
      <c r="G9" s="193">
        <f t="shared" si="0"/>
        <v>8167959.350000001</v>
      </c>
      <c r="H9" s="193">
        <f t="shared" si="0"/>
        <v>10613964.93</v>
      </c>
    </row>
    <row r="10" spans="2:8" ht="12.75" customHeight="1">
      <c r="B10" s="194" t="s">
        <v>413</v>
      </c>
      <c r="C10" s="49">
        <v>744220</v>
      </c>
      <c r="D10" s="49">
        <v>1481875.84</v>
      </c>
      <c r="E10" s="49">
        <f>C10+D10</f>
        <v>2226095.84</v>
      </c>
      <c r="F10" s="49">
        <v>406100.61</v>
      </c>
      <c r="G10" s="49">
        <v>406100.61</v>
      </c>
      <c r="H10" s="149">
        <f aca="true" t="shared" si="1" ref="H10:H17">E10-F10</f>
        <v>1819995.23</v>
      </c>
    </row>
    <row r="11" spans="2:8" ht="12.75">
      <c r="B11" s="194" t="s">
        <v>414</v>
      </c>
      <c r="C11" s="9">
        <v>5512429</v>
      </c>
      <c r="D11" s="9">
        <v>194435.57</v>
      </c>
      <c r="E11" s="9">
        <f>C11+D11</f>
        <v>5706864.57</v>
      </c>
      <c r="F11" s="9">
        <v>2950478.07</v>
      </c>
      <c r="G11" s="9">
        <v>2950478.07</v>
      </c>
      <c r="H11" s="149">
        <f t="shared" si="1"/>
        <v>2756386.5000000005</v>
      </c>
    </row>
    <row r="12" spans="2:8" ht="12.75">
      <c r="B12" s="194" t="s">
        <v>415</v>
      </c>
      <c r="C12" s="9">
        <v>5330399</v>
      </c>
      <c r="D12" s="9">
        <v>-1419255.08</v>
      </c>
      <c r="E12" s="9">
        <f>C12+D12</f>
        <v>3911143.92</v>
      </c>
      <c r="F12" s="9">
        <v>1284887.23</v>
      </c>
      <c r="G12" s="9">
        <v>1284887.23</v>
      </c>
      <c r="H12" s="149">
        <f t="shared" si="1"/>
        <v>2626256.69</v>
      </c>
    </row>
    <row r="13" spans="2:8" ht="12.75">
      <c r="B13" s="194" t="s">
        <v>416</v>
      </c>
      <c r="C13" s="9">
        <v>4524118</v>
      </c>
      <c r="D13" s="9">
        <v>248495.23</v>
      </c>
      <c r="E13" s="9">
        <f>C13+D13</f>
        <v>4772613.23</v>
      </c>
      <c r="F13" s="9">
        <v>2495716.22</v>
      </c>
      <c r="G13" s="9">
        <v>2495716.22</v>
      </c>
      <c r="H13" s="149">
        <f t="shared" si="1"/>
        <v>2276897.0100000002</v>
      </c>
    </row>
    <row r="14" spans="2:8" ht="12.75">
      <c r="B14" s="194" t="s">
        <v>417</v>
      </c>
      <c r="C14" s="9">
        <v>2259334</v>
      </c>
      <c r="D14" s="9">
        <v>-94127.28</v>
      </c>
      <c r="E14" s="9">
        <f>C14+D14</f>
        <v>2165206.72</v>
      </c>
      <c r="F14" s="9">
        <v>1030777.22</v>
      </c>
      <c r="G14" s="9">
        <v>1030777.22</v>
      </c>
      <c r="H14" s="149">
        <f t="shared" si="1"/>
        <v>1134429.5000000002</v>
      </c>
    </row>
    <row r="15" spans="2:8" ht="12.75">
      <c r="B15" s="194"/>
      <c r="C15" s="9"/>
      <c r="D15" s="9"/>
      <c r="E15" s="9"/>
      <c r="F15" s="9"/>
      <c r="G15" s="9"/>
      <c r="H15" s="149">
        <f t="shared" si="1"/>
        <v>0</v>
      </c>
    </row>
    <row r="16" spans="2:8" ht="12.75">
      <c r="B16" s="194"/>
      <c r="C16" s="9"/>
      <c r="D16" s="9"/>
      <c r="E16" s="9"/>
      <c r="F16" s="9"/>
      <c r="G16" s="9"/>
      <c r="H16" s="149">
        <f t="shared" si="1"/>
        <v>0</v>
      </c>
    </row>
    <row r="17" spans="2:8" ht="12.75">
      <c r="B17" s="194"/>
      <c r="C17" s="9"/>
      <c r="D17" s="9"/>
      <c r="E17" s="9"/>
      <c r="F17" s="9"/>
      <c r="G17" s="9"/>
      <c r="H17" s="149">
        <f t="shared" si="1"/>
        <v>0</v>
      </c>
    </row>
    <row r="18" spans="2:8" ht="12.75">
      <c r="B18" s="195"/>
      <c r="C18" s="9"/>
      <c r="D18" s="9"/>
      <c r="E18" s="9"/>
      <c r="F18" s="9"/>
      <c r="G18" s="9"/>
      <c r="H18" s="9"/>
    </row>
    <row r="19" spans="2:8" ht="12.75">
      <c r="B19" s="196" t="s">
        <v>418</v>
      </c>
      <c r="C19" s="47">
        <f aca="true" t="shared" si="2" ref="C19:H19">SUM(C20:C27)</f>
        <v>0</v>
      </c>
      <c r="D19" s="47">
        <f t="shared" si="2"/>
        <v>0</v>
      </c>
      <c r="E19" s="47">
        <f t="shared" si="2"/>
        <v>0</v>
      </c>
      <c r="F19" s="47">
        <f t="shared" si="2"/>
        <v>0</v>
      </c>
      <c r="G19" s="47">
        <f t="shared" si="2"/>
        <v>0</v>
      </c>
      <c r="H19" s="47">
        <f t="shared" si="2"/>
        <v>0</v>
      </c>
    </row>
    <row r="20" spans="2:8" ht="12.75">
      <c r="B20" s="194" t="s">
        <v>413</v>
      </c>
      <c r="C20" s="49">
        <v>0</v>
      </c>
      <c r="D20" s="49">
        <v>0</v>
      </c>
      <c r="E20" s="49">
        <f>C20+D20</f>
        <v>0</v>
      </c>
      <c r="F20" s="49">
        <v>0</v>
      </c>
      <c r="G20" s="49">
        <v>0</v>
      </c>
      <c r="H20" s="149">
        <f>E20-F20</f>
        <v>0</v>
      </c>
    </row>
    <row r="21" spans="2:8" ht="12.75">
      <c r="B21" s="194" t="s">
        <v>414</v>
      </c>
      <c r="C21" s="49">
        <v>0</v>
      </c>
      <c r="D21" s="49">
        <v>0</v>
      </c>
      <c r="E21" s="49">
        <f>C21+D21</f>
        <v>0</v>
      </c>
      <c r="F21" s="49">
        <v>0</v>
      </c>
      <c r="G21" s="49">
        <v>0</v>
      </c>
      <c r="H21" s="149">
        <f>E21-F21</f>
        <v>0</v>
      </c>
    </row>
    <row r="22" spans="2:8" ht="12.75">
      <c r="B22" s="194" t="s">
        <v>415</v>
      </c>
      <c r="C22" s="49">
        <v>0</v>
      </c>
      <c r="D22" s="49">
        <v>0</v>
      </c>
      <c r="E22" s="49">
        <f>C22+D22</f>
        <v>0</v>
      </c>
      <c r="F22" s="49">
        <v>0</v>
      </c>
      <c r="G22" s="49">
        <v>0</v>
      </c>
      <c r="H22" s="149">
        <f>E22-F22</f>
        <v>0</v>
      </c>
    </row>
    <row r="23" spans="2:8" ht="12.75">
      <c r="B23" s="194" t="s">
        <v>416</v>
      </c>
      <c r="C23" s="49">
        <v>0</v>
      </c>
      <c r="D23" s="49">
        <v>0</v>
      </c>
      <c r="E23" s="49">
        <f>C23+D23</f>
        <v>0</v>
      </c>
      <c r="F23" s="49">
        <v>0</v>
      </c>
      <c r="G23" s="49">
        <v>0</v>
      </c>
      <c r="H23" s="149">
        <f>E23-F23</f>
        <v>0</v>
      </c>
    </row>
    <row r="24" spans="2:8" ht="12.75">
      <c r="B24" s="194" t="s">
        <v>417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49">
        <f>E24-F24</f>
        <v>0</v>
      </c>
    </row>
    <row r="25" spans="2:8" ht="12.75">
      <c r="B25" s="194"/>
      <c r="C25" s="9"/>
      <c r="D25" s="9"/>
      <c r="E25" s="9"/>
      <c r="F25" s="9"/>
      <c r="G25" s="9"/>
      <c r="H25" s="149">
        <f>E25-F25</f>
        <v>0</v>
      </c>
    </row>
    <row r="26" spans="2:8" ht="12.75">
      <c r="B26" s="194"/>
      <c r="C26" s="9"/>
      <c r="D26" s="9"/>
      <c r="E26" s="9"/>
      <c r="F26" s="9"/>
      <c r="G26" s="9"/>
      <c r="H26" s="149">
        <f>E26-F26</f>
        <v>0</v>
      </c>
    </row>
    <row r="27" spans="2:8" ht="12.75">
      <c r="B27" s="194"/>
      <c r="C27" s="9"/>
      <c r="D27" s="9"/>
      <c r="E27" s="9"/>
      <c r="F27" s="9"/>
      <c r="G27" s="9"/>
      <c r="H27" s="149">
        <f>E27-F27</f>
        <v>0</v>
      </c>
    </row>
    <row r="28" spans="2:8" ht="12.75">
      <c r="B28" s="195"/>
      <c r="C28" s="9"/>
      <c r="D28" s="9"/>
      <c r="E28" s="9"/>
      <c r="F28" s="9"/>
      <c r="G28" s="9"/>
      <c r="H28" s="149">
        <f>E28-F28</f>
        <v>0</v>
      </c>
    </row>
    <row r="29" spans="2:8" ht="12.75">
      <c r="B29" s="192" t="s">
        <v>410</v>
      </c>
      <c r="C29" s="7">
        <f aca="true" t="shared" si="3" ref="C29:H29">C9+C19</f>
        <v>18370500</v>
      </c>
      <c r="D29" s="7">
        <f t="shared" si="3"/>
        <v>411424.28</v>
      </c>
      <c r="E29" s="7">
        <f t="shared" si="3"/>
        <v>18781924.28</v>
      </c>
      <c r="F29" s="7">
        <f t="shared" si="3"/>
        <v>8167959.350000001</v>
      </c>
      <c r="G29" s="7">
        <f t="shared" si="3"/>
        <v>8167959.350000001</v>
      </c>
      <c r="H29" s="7">
        <f t="shared" si="3"/>
        <v>10613964.93</v>
      </c>
    </row>
    <row r="30" spans="2:8" ht="13.5" thickBot="1">
      <c r="B30" s="197"/>
      <c r="C30" s="19"/>
      <c r="D30" s="19"/>
      <c r="E30" s="19"/>
      <c r="F30" s="19"/>
      <c r="G30" s="19"/>
      <c r="H30" s="19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86"/>
  <sheetViews>
    <sheetView tabSelected="1" zoomScalePageLayoutView="0" workbookViewId="0" topLeftCell="A16">
      <selection activeCell="D106" sqref="D106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23" t="s">
        <v>120</v>
      </c>
      <c r="B2" s="24"/>
      <c r="C2" s="24"/>
      <c r="D2" s="24"/>
      <c r="E2" s="24"/>
      <c r="F2" s="24"/>
      <c r="G2" s="32"/>
    </row>
    <row r="3" spans="1:7" ht="12.75">
      <c r="A3" s="33" t="s">
        <v>124</v>
      </c>
      <c r="B3" s="34"/>
      <c r="C3" s="34"/>
      <c r="D3" s="34"/>
      <c r="E3" s="34"/>
      <c r="F3" s="34"/>
      <c r="G3" s="35"/>
    </row>
    <row r="4" spans="1:7" ht="12.75">
      <c r="A4" s="33" t="s">
        <v>419</v>
      </c>
      <c r="B4" s="34"/>
      <c r="C4" s="34"/>
      <c r="D4" s="34"/>
      <c r="E4" s="34"/>
      <c r="F4" s="34"/>
      <c r="G4" s="35"/>
    </row>
    <row r="5" spans="1:7" ht="12.75">
      <c r="A5" s="33" t="s">
        <v>148</v>
      </c>
      <c r="B5" s="34"/>
      <c r="C5" s="34"/>
      <c r="D5" s="34"/>
      <c r="E5" s="34"/>
      <c r="F5" s="34"/>
      <c r="G5" s="35"/>
    </row>
    <row r="6" spans="1:7" ht="13.5" thickBot="1">
      <c r="A6" s="36" t="s">
        <v>1</v>
      </c>
      <c r="B6" s="37"/>
      <c r="C6" s="37"/>
      <c r="D6" s="37"/>
      <c r="E6" s="37"/>
      <c r="F6" s="37"/>
      <c r="G6" s="38"/>
    </row>
    <row r="7" spans="1:7" ht="15.75" customHeight="1">
      <c r="A7" s="23" t="s">
        <v>2</v>
      </c>
      <c r="B7" s="189" t="s">
        <v>127</v>
      </c>
      <c r="C7" s="190"/>
      <c r="D7" s="190"/>
      <c r="E7" s="190"/>
      <c r="F7" s="191"/>
      <c r="G7" s="43" t="s">
        <v>128</v>
      </c>
    </row>
    <row r="8" spans="1:7" ht="15.75" customHeight="1" thickBot="1">
      <c r="A8" s="33"/>
      <c r="B8" s="29"/>
      <c r="C8" s="30"/>
      <c r="D8" s="30"/>
      <c r="E8" s="30"/>
      <c r="F8" s="31"/>
      <c r="G8" s="198"/>
    </row>
    <row r="9" spans="1:7" ht="26.25" thickBot="1">
      <c r="A9" s="36"/>
      <c r="B9" s="199" t="s">
        <v>129</v>
      </c>
      <c r="C9" s="22" t="s">
        <v>130</v>
      </c>
      <c r="D9" s="22" t="s">
        <v>131</v>
      </c>
      <c r="E9" s="22" t="s">
        <v>227</v>
      </c>
      <c r="F9" s="22" t="s">
        <v>133</v>
      </c>
      <c r="G9" s="45"/>
    </row>
    <row r="10" spans="1:7" ht="12.75">
      <c r="A10" s="200"/>
      <c r="B10" s="201"/>
      <c r="C10" s="201"/>
      <c r="D10" s="201"/>
      <c r="E10" s="201"/>
      <c r="F10" s="201"/>
      <c r="G10" s="201"/>
    </row>
    <row r="11" spans="1:7" ht="12.75">
      <c r="A11" s="202" t="s">
        <v>420</v>
      </c>
      <c r="B11" s="131">
        <f aca="true" t="shared" si="0" ref="B11:G11">B12+B22+B31+B42</f>
        <v>18370500</v>
      </c>
      <c r="C11" s="131">
        <f t="shared" si="0"/>
        <v>411424.28</v>
      </c>
      <c r="D11" s="131">
        <f t="shared" si="0"/>
        <v>18781924.28</v>
      </c>
      <c r="E11" s="131">
        <f t="shared" si="0"/>
        <v>8167959.35</v>
      </c>
      <c r="F11" s="131">
        <f t="shared" si="0"/>
        <v>8167959.35</v>
      </c>
      <c r="G11" s="131">
        <f t="shared" si="0"/>
        <v>10613964.930000002</v>
      </c>
    </row>
    <row r="12" spans="1:7" ht="12.75">
      <c r="A12" s="202" t="s">
        <v>421</v>
      </c>
      <c r="B12" s="131">
        <f>SUM(B13:B20)</f>
        <v>0</v>
      </c>
      <c r="C12" s="131">
        <f>SUM(C13:C20)</f>
        <v>0</v>
      </c>
      <c r="D12" s="131">
        <f>SUM(D13:D20)</f>
        <v>0</v>
      </c>
      <c r="E12" s="131">
        <f>SUM(E13:E20)</f>
        <v>0</v>
      </c>
      <c r="F12" s="131">
        <f>SUM(F13:F20)</f>
        <v>0</v>
      </c>
      <c r="G12" s="131">
        <f>D12-E12</f>
        <v>0</v>
      </c>
    </row>
    <row r="13" spans="1:7" ht="12.75">
      <c r="A13" s="203" t="s">
        <v>422</v>
      </c>
      <c r="B13" s="129"/>
      <c r="C13" s="129"/>
      <c r="D13" s="129">
        <f>B13+C13</f>
        <v>0</v>
      </c>
      <c r="E13" s="129"/>
      <c r="F13" s="129"/>
      <c r="G13" s="129">
        <f aca="true" t="shared" si="1" ref="G13:G20">D13-E13</f>
        <v>0</v>
      </c>
    </row>
    <row r="14" spans="1:7" ht="12.75">
      <c r="A14" s="203" t="s">
        <v>423</v>
      </c>
      <c r="B14" s="129"/>
      <c r="C14" s="129"/>
      <c r="D14" s="129">
        <f aca="true" t="shared" si="2" ref="D14:D20">B14+C14</f>
        <v>0</v>
      </c>
      <c r="E14" s="129"/>
      <c r="F14" s="129"/>
      <c r="G14" s="129">
        <f t="shared" si="1"/>
        <v>0</v>
      </c>
    </row>
    <row r="15" spans="1:7" ht="12.75">
      <c r="A15" s="203" t="s">
        <v>424</v>
      </c>
      <c r="B15" s="129"/>
      <c r="C15" s="129"/>
      <c r="D15" s="129">
        <f t="shared" si="2"/>
        <v>0</v>
      </c>
      <c r="E15" s="129"/>
      <c r="F15" s="129"/>
      <c r="G15" s="129">
        <f t="shared" si="1"/>
        <v>0</v>
      </c>
    </row>
    <row r="16" spans="1:7" ht="12.75">
      <c r="A16" s="203" t="s">
        <v>425</v>
      </c>
      <c r="B16" s="129"/>
      <c r="C16" s="129"/>
      <c r="D16" s="129">
        <f t="shared" si="2"/>
        <v>0</v>
      </c>
      <c r="E16" s="129"/>
      <c r="F16" s="129"/>
      <c r="G16" s="129">
        <f t="shared" si="1"/>
        <v>0</v>
      </c>
    </row>
    <row r="17" spans="1:7" ht="12.75">
      <c r="A17" s="203" t="s">
        <v>426</v>
      </c>
      <c r="B17" s="129"/>
      <c r="C17" s="129"/>
      <c r="D17" s="129">
        <f t="shared" si="2"/>
        <v>0</v>
      </c>
      <c r="E17" s="129"/>
      <c r="F17" s="129"/>
      <c r="G17" s="129">
        <f t="shared" si="1"/>
        <v>0</v>
      </c>
    </row>
    <row r="18" spans="1:7" ht="12.75">
      <c r="A18" s="203" t="s">
        <v>427</v>
      </c>
      <c r="B18" s="129"/>
      <c r="C18" s="129"/>
      <c r="D18" s="129">
        <f t="shared" si="2"/>
        <v>0</v>
      </c>
      <c r="E18" s="129"/>
      <c r="F18" s="129"/>
      <c r="G18" s="129">
        <f t="shared" si="1"/>
        <v>0</v>
      </c>
    </row>
    <row r="19" spans="1:7" ht="12.75">
      <c r="A19" s="203" t="s">
        <v>428</v>
      </c>
      <c r="B19" s="129"/>
      <c r="C19" s="129"/>
      <c r="D19" s="129">
        <f t="shared" si="2"/>
        <v>0</v>
      </c>
      <c r="E19" s="129"/>
      <c r="F19" s="129"/>
      <c r="G19" s="129">
        <f t="shared" si="1"/>
        <v>0</v>
      </c>
    </row>
    <row r="20" spans="1:7" ht="12.75">
      <c r="A20" s="203" t="s">
        <v>429</v>
      </c>
      <c r="B20" s="129"/>
      <c r="C20" s="129"/>
      <c r="D20" s="129">
        <f t="shared" si="2"/>
        <v>0</v>
      </c>
      <c r="E20" s="129"/>
      <c r="F20" s="129"/>
      <c r="G20" s="129">
        <f t="shared" si="1"/>
        <v>0</v>
      </c>
    </row>
    <row r="21" spans="1:7" ht="12.75">
      <c r="A21" s="204"/>
      <c r="B21" s="129"/>
      <c r="C21" s="129"/>
      <c r="D21" s="129"/>
      <c r="E21" s="129"/>
      <c r="F21" s="129"/>
      <c r="G21" s="129"/>
    </row>
    <row r="22" spans="1:7" ht="12.75">
      <c r="A22" s="202" t="s">
        <v>430</v>
      </c>
      <c r="B22" s="131">
        <f>SUM(B23:B29)</f>
        <v>0</v>
      </c>
      <c r="C22" s="131">
        <f>SUM(C23:C29)</f>
        <v>0</v>
      </c>
      <c r="D22" s="131">
        <f>SUM(D23:D29)</f>
        <v>0</v>
      </c>
      <c r="E22" s="131">
        <f>SUM(E23:E29)</f>
        <v>0</v>
      </c>
      <c r="F22" s="131">
        <f>SUM(F23:F29)</f>
        <v>0</v>
      </c>
      <c r="G22" s="131">
        <f aca="true" t="shared" si="3" ref="G22:G29">D22-E22</f>
        <v>0</v>
      </c>
    </row>
    <row r="23" spans="1:7" ht="12.75">
      <c r="A23" s="203" t="s">
        <v>431</v>
      </c>
      <c r="B23" s="129"/>
      <c r="C23" s="129"/>
      <c r="D23" s="129">
        <f>B23+C23</f>
        <v>0</v>
      </c>
      <c r="E23" s="129"/>
      <c r="F23" s="129"/>
      <c r="G23" s="129">
        <f t="shared" si="3"/>
        <v>0</v>
      </c>
    </row>
    <row r="24" spans="1:7" ht="12.75">
      <c r="A24" s="203" t="s">
        <v>432</v>
      </c>
      <c r="B24" s="129"/>
      <c r="C24" s="129"/>
      <c r="D24" s="129">
        <f aca="true" t="shared" si="4" ref="D24:D29">B24+C24</f>
        <v>0</v>
      </c>
      <c r="E24" s="129"/>
      <c r="F24" s="129"/>
      <c r="G24" s="129">
        <f t="shared" si="3"/>
        <v>0</v>
      </c>
    </row>
    <row r="25" spans="1:7" ht="12.75">
      <c r="A25" s="203" t="s">
        <v>433</v>
      </c>
      <c r="B25" s="129"/>
      <c r="C25" s="129"/>
      <c r="D25" s="129">
        <f t="shared" si="4"/>
        <v>0</v>
      </c>
      <c r="E25" s="129"/>
      <c r="F25" s="129"/>
      <c r="G25" s="129">
        <f t="shared" si="3"/>
        <v>0</v>
      </c>
    </row>
    <row r="26" spans="1:7" ht="12.75">
      <c r="A26" s="203" t="s">
        <v>434</v>
      </c>
      <c r="B26" s="129"/>
      <c r="C26" s="129"/>
      <c r="D26" s="129">
        <f t="shared" si="4"/>
        <v>0</v>
      </c>
      <c r="E26" s="129"/>
      <c r="F26" s="129"/>
      <c r="G26" s="129">
        <f t="shared" si="3"/>
        <v>0</v>
      </c>
    </row>
    <row r="27" spans="1:7" ht="12.75">
      <c r="A27" s="203" t="s">
        <v>435</v>
      </c>
      <c r="B27" s="129"/>
      <c r="C27" s="129"/>
      <c r="D27" s="129">
        <f t="shared" si="4"/>
        <v>0</v>
      </c>
      <c r="E27" s="129"/>
      <c r="F27" s="129"/>
      <c r="G27" s="129">
        <f t="shared" si="3"/>
        <v>0</v>
      </c>
    </row>
    <row r="28" spans="1:7" ht="12.75">
      <c r="A28" s="203" t="s">
        <v>436</v>
      </c>
      <c r="B28" s="129"/>
      <c r="C28" s="129"/>
      <c r="D28" s="129">
        <f t="shared" si="4"/>
        <v>0</v>
      </c>
      <c r="E28" s="129"/>
      <c r="F28" s="129"/>
      <c r="G28" s="129">
        <f t="shared" si="3"/>
        <v>0</v>
      </c>
    </row>
    <row r="29" spans="1:7" ht="12.75">
      <c r="A29" s="203" t="s">
        <v>437</v>
      </c>
      <c r="B29" s="129"/>
      <c r="C29" s="129"/>
      <c r="D29" s="129">
        <f t="shared" si="4"/>
        <v>0</v>
      </c>
      <c r="E29" s="129"/>
      <c r="F29" s="129"/>
      <c r="G29" s="129">
        <f t="shared" si="3"/>
        <v>0</v>
      </c>
    </row>
    <row r="30" spans="1:7" ht="12.75">
      <c r="A30" s="204"/>
      <c r="B30" s="129"/>
      <c r="C30" s="129"/>
      <c r="D30" s="129"/>
      <c r="E30" s="129"/>
      <c r="F30" s="129"/>
      <c r="G30" s="129"/>
    </row>
    <row r="31" spans="1:7" ht="12.75">
      <c r="A31" s="202" t="s">
        <v>438</v>
      </c>
      <c r="B31" s="131">
        <f>SUM(B32:B40)</f>
        <v>0</v>
      </c>
      <c r="C31" s="131">
        <f>SUM(C32:C40)</f>
        <v>0</v>
      </c>
      <c r="D31" s="131">
        <f>SUM(D32:D40)</f>
        <v>0</v>
      </c>
      <c r="E31" s="131">
        <f>SUM(E32:E40)</f>
        <v>0</v>
      </c>
      <c r="F31" s="131">
        <f>SUM(F32:F40)</f>
        <v>0</v>
      </c>
      <c r="G31" s="131">
        <f aca="true" t="shared" si="5" ref="G31:G40">D31-E31</f>
        <v>0</v>
      </c>
    </row>
    <row r="32" spans="1:7" ht="12.75">
      <c r="A32" s="203" t="s">
        <v>439</v>
      </c>
      <c r="B32" s="129"/>
      <c r="C32" s="129"/>
      <c r="D32" s="129">
        <f>B32+C32</f>
        <v>0</v>
      </c>
      <c r="E32" s="129"/>
      <c r="F32" s="129"/>
      <c r="G32" s="129">
        <f t="shared" si="5"/>
        <v>0</v>
      </c>
    </row>
    <row r="33" spans="1:7" ht="12.75">
      <c r="A33" s="203" t="s">
        <v>440</v>
      </c>
      <c r="B33" s="129"/>
      <c r="C33" s="129"/>
      <c r="D33" s="129">
        <f aca="true" t="shared" si="6" ref="D33:D40">B33+C33</f>
        <v>0</v>
      </c>
      <c r="E33" s="129"/>
      <c r="F33" s="129"/>
      <c r="G33" s="129">
        <f t="shared" si="5"/>
        <v>0</v>
      </c>
    </row>
    <row r="34" spans="1:7" ht="12.75">
      <c r="A34" s="203" t="s">
        <v>441</v>
      </c>
      <c r="B34" s="129"/>
      <c r="C34" s="129"/>
      <c r="D34" s="129">
        <f t="shared" si="6"/>
        <v>0</v>
      </c>
      <c r="E34" s="129"/>
      <c r="F34" s="129"/>
      <c r="G34" s="129">
        <f t="shared" si="5"/>
        <v>0</v>
      </c>
    </row>
    <row r="35" spans="1:7" ht="12.75">
      <c r="A35" s="203" t="s">
        <v>442</v>
      </c>
      <c r="B35" s="129"/>
      <c r="C35" s="129"/>
      <c r="D35" s="129">
        <f t="shared" si="6"/>
        <v>0</v>
      </c>
      <c r="E35" s="129"/>
      <c r="F35" s="129"/>
      <c r="G35" s="129">
        <f t="shared" si="5"/>
        <v>0</v>
      </c>
    </row>
    <row r="36" spans="1:7" ht="12.75">
      <c r="A36" s="203" t="s">
        <v>443</v>
      </c>
      <c r="B36" s="129"/>
      <c r="C36" s="129"/>
      <c r="D36" s="129">
        <f t="shared" si="6"/>
        <v>0</v>
      </c>
      <c r="E36" s="129"/>
      <c r="F36" s="129"/>
      <c r="G36" s="129">
        <f t="shared" si="5"/>
        <v>0</v>
      </c>
    </row>
    <row r="37" spans="1:7" ht="12.75">
      <c r="A37" s="203" t="s">
        <v>444</v>
      </c>
      <c r="B37" s="129"/>
      <c r="C37" s="129"/>
      <c r="D37" s="129">
        <f t="shared" si="6"/>
        <v>0</v>
      </c>
      <c r="E37" s="129"/>
      <c r="F37" s="129"/>
      <c r="G37" s="129">
        <f t="shared" si="5"/>
        <v>0</v>
      </c>
    </row>
    <row r="38" spans="1:7" ht="12.75">
      <c r="A38" s="203" t="s">
        <v>445</v>
      </c>
      <c r="B38" s="129"/>
      <c r="C38" s="129"/>
      <c r="D38" s="129">
        <f t="shared" si="6"/>
        <v>0</v>
      </c>
      <c r="E38" s="129"/>
      <c r="F38" s="129"/>
      <c r="G38" s="129">
        <f t="shared" si="5"/>
        <v>0</v>
      </c>
    </row>
    <row r="39" spans="1:7" ht="12.75">
      <c r="A39" s="203" t="s">
        <v>446</v>
      </c>
      <c r="B39" s="129"/>
      <c r="C39" s="129"/>
      <c r="D39" s="129">
        <f t="shared" si="6"/>
        <v>0</v>
      </c>
      <c r="E39" s="129"/>
      <c r="F39" s="129"/>
      <c r="G39" s="129">
        <f t="shared" si="5"/>
        <v>0</v>
      </c>
    </row>
    <row r="40" spans="1:7" ht="12.75">
      <c r="A40" s="203" t="s">
        <v>447</v>
      </c>
      <c r="B40" s="129"/>
      <c r="C40" s="129"/>
      <c r="D40" s="129">
        <f t="shared" si="6"/>
        <v>0</v>
      </c>
      <c r="E40" s="129"/>
      <c r="F40" s="129"/>
      <c r="G40" s="129">
        <f t="shared" si="5"/>
        <v>0</v>
      </c>
    </row>
    <row r="41" spans="1:7" ht="12.75">
      <c r="A41" s="204"/>
      <c r="B41" s="129"/>
      <c r="C41" s="129"/>
      <c r="D41" s="129"/>
      <c r="E41" s="129"/>
      <c r="F41" s="129"/>
      <c r="G41" s="129"/>
    </row>
    <row r="42" spans="1:7" ht="12.75">
      <c r="A42" s="202" t="s">
        <v>448</v>
      </c>
      <c r="B42" s="131">
        <f>SUM(B43:B46)</f>
        <v>18370500</v>
      </c>
      <c r="C42" s="131">
        <f>SUM(C43:C46)</f>
        <v>411424.28</v>
      </c>
      <c r="D42" s="131">
        <f>SUM(D43:D46)</f>
        <v>18781924.28</v>
      </c>
      <c r="E42" s="131">
        <f>SUM(E43:E46)</f>
        <v>8167959.35</v>
      </c>
      <c r="F42" s="131">
        <f>SUM(F43:F46)</f>
        <v>8167959.35</v>
      </c>
      <c r="G42" s="131">
        <f>D42-E42</f>
        <v>10613964.930000002</v>
      </c>
    </row>
    <row r="43" spans="1:7" ht="12.75">
      <c r="A43" s="203" t="s">
        <v>449</v>
      </c>
      <c r="B43" s="129"/>
      <c r="C43" s="129"/>
      <c r="D43" s="129">
        <f>B43+C43</f>
        <v>0</v>
      </c>
      <c r="E43" s="129"/>
      <c r="F43" s="129"/>
      <c r="G43" s="129">
        <f>D43-E43</f>
        <v>0</v>
      </c>
    </row>
    <row r="44" spans="1:7" ht="25.5">
      <c r="A44" s="10" t="s">
        <v>450</v>
      </c>
      <c r="B44" s="129">
        <v>18370500</v>
      </c>
      <c r="C44" s="129">
        <v>411424.28</v>
      </c>
      <c r="D44" s="129">
        <f>B44+C44</f>
        <v>18781924.28</v>
      </c>
      <c r="E44" s="129">
        <v>8167959.35</v>
      </c>
      <c r="F44" s="129">
        <v>8167959.35</v>
      </c>
      <c r="G44" s="129">
        <f>D44-E44</f>
        <v>10613964.930000002</v>
      </c>
    </row>
    <row r="45" spans="1:7" ht="12.75">
      <c r="A45" s="203" t="s">
        <v>451</v>
      </c>
      <c r="B45" s="129"/>
      <c r="C45" s="129"/>
      <c r="D45" s="129">
        <f>B45+C45</f>
        <v>0</v>
      </c>
      <c r="E45" s="129"/>
      <c r="F45" s="129"/>
      <c r="G45" s="129">
        <f>D45-E45</f>
        <v>0</v>
      </c>
    </row>
    <row r="46" spans="1:7" ht="12.75">
      <c r="A46" s="203" t="s">
        <v>452</v>
      </c>
      <c r="B46" s="129"/>
      <c r="C46" s="129"/>
      <c r="D46" s="129">
        <f>B46+C46</f>
        <v>0</v>
      </c>
      <c r="E46" s="129"/>
      <c r="F46" s="129"/>
      <c r="G46" s="129">
        <f>D46-E46</f>
        <v>0</v>
      </c>
    </row>
    <row r="47" spans="1:7" ht="12.75">
      <c r="A47" s="204"/>
      <c r="B47" s="129"/>
      <c r="C47" s="129"/>
      <c r="D47" s="129"/>
      <c r="E47" s="129"/>
      <c r="F47" s="129"/>
      <c r="G47" s="129"/>
    </row>
    <row r="48" spans="1:7" ht="12.75">
      <c r="A48" s="202" t="s">
        <v>453</v>
      </c>
      <c r="B48" s="131">
        <f>B49+B59+B68+B79</f>
        <v>0</v>
      </c>
      <c r="C48" s="131">
        <f>C49+C59+C68+C79</f>
        <v>0</v>
      </c>
      <c r="D48" s="131">
        <f>D49+D59+D68+D79</f>
        <v>0</v>
      </c>
      <c r="E48" s="131">
        <f>E49+E59+E68+E79</f>
        <v>0</v>
      </c>
      <c r="F48" s="131">
        <f>F49+F59+F68+F79</f>
        <v>0</v>
      </c>
      <c r="G48" s="131">
        <f aca="true" t="shared" si="7" ref="G48:G83">D48-E48</f>
        <v>0</v>
      </c>
    </row>
    <row r="49" spans="1:7" ht="12.75">
      <c r="A49" s="202" t="s">
        <v>421</v>
      </c>
      <c r="B49" s="131">
        <f>SUM(B50:B57)</f>
        <v>0</v>
      </c>
      <c r="C49" s="131">
        <f>SUM(C50:C57)</f>
        <v>0</v>
      </c>
      <c r="D49" s="131">
        <f>SUM(D50:D57)</f>
        <v>0</v>
      </c>
      <c r="E49" s="131">
        <f>SUM(E50:E57)</f>
        <v>0</v>
      </c>
      <c r="F49" s="131">
        <f>SUM(F50:F57)</f>
        <v>0</v>
      </c>
      <c r="G49" s="131">
        <f t="shared" si="7"/>
        <v>0</v>
      </c>
    </row>
    <row r="50" spans="1:7" ht="12.75">
      <c r="A50" s="203" t="s">
        <v>422</v>
      </c>
      <c r="B50" s="129"/>
      <c r="C50" s="129"/>
      <c r="D50" s="129">
        <f>B50+C50</f>
        <v>0</v>
      </c>
      <c r="E50" s="129"/>
      <c r="F50" s="129"/>
      <c r="G50" s="129">
        <f t="shared" si="7"/>
        <v>0</v>
      </c>
    </row>
    <row r="51" spans="1:7" ht="12.75">
      <c r="A51" s="203" t="s">
        <v>423</v>
      </c>
      <c r="B51" s="129"/>
      <c r="C51" s="129"/>
      <c r="D51" s="129">
        <f aca="true" t="shared" si="8" ref="D51:D57">B51+C51</f>
        <v>0</v>
      </c>
      <c r="E51" s="129"/>
      <c r="F51" s="129"/>
      <c r="G51" s="129">
        <f t="shared" si="7"/>
        <v>0</v>
      </c>
    </row>
    <row r="52" spans="1:7" ht="12.75">
      <c r="A52" s="203" t="s">
        <v>424</v>
      </c>
      <c r="B52" s="129"/>
      <c r="C52" s="129"/>
      <c r="D52" s="129">
        <f t="shared" si="8"/>
        <v>0</v>
      </c>
      <c r="E52" s="129"/>
      <c r="F52" s="129"/>
      <c r="G52" s="129">
        <f t="shared" si="7"/>
        <v>0</v>
      </c>
    </row>
    <row r="53" spans="1:7" ht="12.75">
      <c r="A53" s="203" t="s">
        <v>425</v>
      </c>
      <c r="B53" s="129"/>
      <c r="C53" s="129"/>
      <c r="D53" s="129">
        <f t="shared" si="8"/>
        <v>0</v>
      </c>
      <c r="E53" s="129"/>
      <c r="F53" s="129"/>
      <c r="G53" s="129">
        <f t="shared" si="7"/>
        <v>0</v>
      </c>
    </row>
    <row r="54" spans="1:7" ht="12.75">
      <c r="A54" s="203" t="s">
        <v>426</v>
      </c>
      <c r="B54" s="129"/>
      <c r="C54" s="129"/>
      <c r="D54" s="129">
        <f t="shared" si="8"/>
        <v>0</v>
      </c>
      <c r="E54" s="129"/>
      <c r="F54" s="129"/>
      <c r="G54" s="129">
        <f t="shared" si="7"/>
        <v>0</v>
      </c>
    </row>
    <row r="55" spans="1:7" ht="12.75">
      <c r="A55" s="203" t="s">
        <v>427</v>
      </c>
      <c r="B55" s="129"/>
      <c r="C55" s="129"/>
      <c r="D55" s="129">
        <f t="shared" si="8"/>
        <v>0</v>
      </c>
      <c r="E55" s="129"/>
      <c r="F55" s="129"/>
      <c r="G55" s="129">
        <f t="shared" si="7"/>
        <v>0</v>
      </c>
    </row>
    <row r="56" spans="1:7" ht="12.75">
      <c r="A56" s="203" t="s">
        <v>428</v>
      </c>
      <c r="B56" s="129"/>
      <c r="C56" s="129"/>
      <c r="D56" s="129">
        <f t="shared" si="8"/>
        <v>0</v>
      </c>
      <c r="E56" s="129"/>
      <c r="F56" s="129"/>
      <c r="G56" s="129">
        <f t="shared" si="7"/>
        <v>0</v>
      </c>
    </row>
    <row r="57" spans="1:7" ht="12.75">
      <c r="A57" s="203" t="s">
        <v>429</v>
      </c>
      <c r="B57" s="129"/>
      <c r="C57" s="129"/>
      <c r="D57" s="129">
        <f t="shared" si="8"/>
        <v>0</v>
      </c>
      <c r="E57" s="129"/>
      <c r="F57" s="129"/>
      <c r="G57" s="129">
        <f t="shared" si="7"/>
        <v>0</v>
      </c>
    </row>
    <row r="58" spans="1:7" ht="12.75">
      <c r="A58" s="204"/>
      <c r="B58" s="129"/>
      <c r="C58" s="129"/>
      <c r="D58" s="129"/>
      <c r="E58" s="129"/>
      <c r="F58" s="129"/>
      <c r="G58" s="129"/>
    </row>
    <row r="59" spans="1:7" ht="12.75">
      <c r="A59" s="202" t="s">
        <v>430</v>
      </c>
      <c r="B59" s="131">
        <f>SUM(B60:B66)</f>
        <v>0</v>
      </c>
      <c r="C59" s="131">
        <f>SUM(C60:C66)</f>
        <v>0</v>
      </c>
      <c r="D59" s="131">
        <f>SUM(D60:D66)</f>
        <v>0</v>
      </c>
      <c r="E59" s="131">
        <f>SUM(E60:E66)</f>
        <v>0</v>
      </c>
      <c r="F59" s="131">
        <f>SUM(F60:F66)</f>
        <v>0</v>
      </c>
      <c r="G59" s="131">
        <f t="shared" si="7"/>
        <v>0</v>
      </c>
    </row>
    <row r="60" spans="1:7" ht="12.75">
      <c r="A60" s="203" t="s">
        <v>431</v>
      </c>
      <c r="B60" s="129"/>
      <c r="C60" s="129"/>
      <c r="D60" s="129">
        <f>B60+C60</f>
        <v>0</v>
      </c>
      <c r="E60" s="129"/>
      <c r="F60" s="129"/>
      <c r="G60" s="129">
        <f t="shared" si="7"/>
        <v>0</v>
      </c>
    </row>
    <row r="61" spans="1:7" ht="12.75">
      <c r="A61" s="203" t="s">
        <v>432</v>
      </c>
      <c r="B61" s="129"/>
      <c r="C61" s="129"/>
      <c r="D61" s="129">
        <f aca="true" t="shared" si="9" ref="D61:D66">B61+C61</f>
        <v>0</v>
      </c>
      <c r="E61" s="129"/>
      <c r="F61" s="129"/>
      <c r="G61" s="129">
        <f t="shared" si="7"/>
        <v>0</v>
      </c>
    </row>
    <row r="62" spans="1:7" ht="12.75">
      <c r="A62" s="203" t="s">
        <v>433</v>
      </c>
      <c r="B62" s="129"/>
      <c r="C62" s="129"/>
      <c r="D62" s="129">
        <f t="shared" si="9"/>
        <v>0</v>
      </c>
      <c r="E62" s="129"/>
      <c r="F62" s="129"/>
      <c r="G62" s="129">
        <f t="shared" si="7"/>
        <v>0</v>
      </c>
    </row>
    <row r="63" spans="1:7" ht="12.75">
      <c r="A63" s="203" t="s">
        <v>434</v>
      </c>
      <c r="B63" s="129"/>
      <c r="C63" s="129"/>
      <c r="D63" s="129">
        <f t="shared" si="9"/>
        <v>0</v>
      </c>
      <c r="E63" s="129"/>
      <c r="F63" s="129"/>
      <c r="G63" s="129">
        <f t="shared" si="7"/>
        <v>0</v>
      </c>
    </row>
    <row r="64" spans="1:7" ht="12.75">
      <c r="A64" s="203" t="s">
        <v>435</v>
      </c>
      <c r="B64" s="129"/>
      <c r="C64" s="129"/>
      <c r="D64" s="129">
        <f t="shared" si="9"/>
        <v>0</v>
      </c>
      <c r="E64" s="129"/>
      <c r="F64" s="129"/>
      <c r="G64" s="129">
        <f t="shared" si="7"/>
        <v>0</v>
      </c>
    </row>
    <row r="65" spans="1:7" ht="12.75">
      <c r="A65" s="203" t="s">
        <v>436</v>
      </c>
      <c r="B65" s="129"/>
      <c r="C65" s="129"/>
      <c r="D65" s="129">
        <f t="shared" si="9"/>
        <v>0</v>
      </c>
      <c r="E65" s="129"/>
      <c r="F65" s="129"/>
      <c r="G65" s="129">
        <f t="shared" si="7"/>
        <v>0</v>
      </c>
    </row>
    <row r="66" spans="1:7" ht="12.75">
      <c r="A66" s="203" t="s">
        <v>437</v>
      </c>
      <c r="B66" s="129"/>
      <c r="C66" s="129"/>
      <c r="D66" s="129">
        <f t="shared" si="9"/>
        <v>0</v>
      </c>
      <c r="E66" s="129"/>
      <c r="F66" s="129"/>
      <c r="G66" s="129">
        <f t="shared" si="7"/>
        <v>0</v>
      </c>
    </row>
    <row r="67" spans="1:7" ht="12.75">
      <c r="A67" s="204"/>
      <c r="B67" s="129"/>
      <c r="C67" s="129"/>
      <c r="D67" s="129"/>
      <c r="E67" s="129"/>
      <c r="F67" s="129"/>
      <c r="G67" s="129"/>
    </row>
    <row r="68" spans="1:7" ht="12.75">
      <c r="A68" s="202" t="s">
        <v>438</v>
      </c>
      <c r="B68" s="131">
        <f>SUM(B69:B77)</f>
        <v>0</v>
      </c>
      <c r="C68" s="131">
        <f>SUM(C69:C77)</f>
        <v>0</v>
      </c>
      <c r="D68" s="131">
        <f>SUM(D69:D77)</f>
        <v>0</v>
      </c>
      <c r="E68" s="131">
        <f>SUM(E69:E77)</f>
        <v>0</v>
      </c>
      <c r="F68" s="131">
        <f>SUM(F69:F77)</f>
        <v>0</v>
      </c>
      <c r="G68" s="131">
        <f t="shared" si="7"/>
        <v>0</v>
      </c>
    </row>
    <row r="69" spans="1:7" ht="12.75">
      <c r="A69" s="203" t="s">
        <v>439</v>
      </c>
      <c r="B69" s="129"/>
      <c r="C69" s="129"/>
      <c r="D69" s="129">
        <f>B69+C69</f>
        <v>0</v>
      </c>
      <c r="E69" s="129"/>
      <c r="F69" s="129"/>
      <c r="G69" s="129">
        <f t="shared" si="7"/>
        <v>0</v>
      </c>
    </row>
    <row r="70" spans="1:7" ht="12.75">
      <c r="A70" s="203" t="s">
        <v>440</v>
      </c>
      <c r="B70" s="129"/>
      <c r="C70" s="129"/>
      <c r="D70" s="129">
        <f aca="true" t="shared" si="10" ref="D70:D77">B70+C70</f>
        <v>0</v>
      </c>
      <c r="E70" s="129"/>
      <c r="F70" s="129"/>
      <c r="G70" s="129">
        <f t="shared" si="7"/>
        <v>0</v>
      </c>
    </row>
    <row r="71" spans="1:7" ht="12.75">
      <c r="A71" s="203" t="s">
        <v>441</v>
      </c>
      <c r="B71" s="129"/>
      <c r="C71" s="129"/>
      <c r="D71" s="129">
        <f t="shared" si="10"/>
        <v>0</v>
      </c>
      <c r="E71" s="129"/>
      <c r="F71" s="129"/>
      <c r="G71" s="129">
        <f t="shared" si="7"/>
        <v>0</v>
      </c>
    </row>
    <row r="72" spans="1:7" ht="12.75">
      <c r="A72" s="203" t="s">
        <v>442</v>
      </c>
      <c r="B72" s="129"/>
      <c r="C72" s="129"/>
      <c r="D72" s="129">
        <f t="shared" si="10"/>
        <v>0</v>
      </c>
      <c r="E72" s="129"/>
      <c r="F72" s="129"/>
      <c r="G72" s="129">
        <f t="shared" si="7"/>
        <v>0</v>
      </c>
    </row>
    <row r="73" spans="1:7" ht="12.75">
      <c r="A73" s="203" t="s">
        <v>443</v>
      </c>
      <c r="B73" s="129"/>
      <c r="C73" s="129"/>
      <c r="D73" s="129">
        <f t="shared" si="10"/>
        <v>0</v>
      </c>
      <c r="E73" s="129"/>
      <c r="F73" s="129"/>
      <c r="G73" s="129">
        <f t="shared" si="7"/>
        <v>0</v>
      </c>
    </row>
    <row r="74" spans="1:7" ht="12.75">
      <c r="A74" s="203" t="s">
        <v>444</v>
      </c>
      <c r="B74" s="129"/>
      <c r="C74" s="129"/>
      <c r="D74" s="129">
        <f t="shared" si="10"/>
        <v>0</v>
      </c>
      <c r="E74" s="129"/>
      <c r="F74" s="129"/>
      <c r="G74" s="129">
        <f t="shared" si="7"/>
        <v>0</v>
      </c>
    </row>
    <row r="75" spans="1:7" ht="12.75">
      <c r="A75" s="203" t="s">
        <v>445</v>
      </c>
      <c r="B75" s="129"/>
      <c r="C75" s="129"/>
      <c r="D75" s="129">
        <f t="shared" si="10"/>
        <v>0</v>
      </c>
      <c r="E75" s="129"/>
      <c r="F75" s="129"/>
      <c r="G75" s="129">
        <f t="shared" si="7"/>
        <v>0</v>
      </c>
    </row>
    <row r="76" spans="1:7" ht="12.75">
      <c r="A76" s="203" t="s">
        <v>446</v>
      </c>
      <c r="B76" s="129"/>
      <c r="C76" s="129"/>
      <c r="D76" s="129">
        <f t="shared" si="10"/>
        <v>0</v>
      </c>
      <c r="E76" s="129"/>
      <c r="F76" s="129"/>
      <c r="G76" s="129">
        <f t="shared" si="7"/>
        <v>0</v>
      </c>
    </row>
    <row r="77" spans="1:7" ht="12.75">
      <c r="A77" s="205" t="s">
        <v>447</v>
      </c>
      <c r="B77" s="206"/>
      <c r="C77" s="206"/>
      <c r="D77" s="206">
        <f t="shared" si="10"/>
        <v>0</v>
      </c>
      <c r="E77" s="206"/>
      <c r="F77" s="206"/>
      <c r="G77" s="206">
        <f t="shared" si="7"/>
        <v>0</v>
      </c>
    </row>
    <row r="78" spans="1:7" ht="12.75">
      <c r="A78" s="204"/>
      <c r="B78" s="129"/>
      <c r="C78" s="129"/>
      <c r="D78" s="129"/>
      <c r="E78" s="129"/>
      <c r="F78" s="129"/>
      <c r="G78" s="129"/>
    </row>
    <row r="79" spans="1:7" ht="12.75">
      <c r="A79" s="202" t="s">
        <v>448</v>
      </c>
      <c r="B79" s="131">
        <f>SUM(B80:B83)</f>
        <v>0</v>
      </c>
      <c r="C79" s="131">
        <f>SUM(C80:C83)</f>
        <v>0</v>
      </c>
      <c r="D79" s="131">
        <f>SUM(D80:D83)</f>
        <v>0</v>
      </c>
      <c r="E79" s="131">
        <f>SUM(E80:E83)</f>
        <v>0</v>
      </c>
      <c r="F79" s="131">
        <f>SUM(F80:F83)</f>
        <v>0</v>
      </c>
      <c r="G79" s="131">
        <f t="shared" si="7"/>
        <v>0</v>
      </c>
    </row>
    <row r="80" spans="1:7" ht="12.75">
      <c r="A80" s="203" t="s">
        <v>449</v>
      </c>
      <c r="B80" s="129"/>
      <c r="C80" s="129"/>
      <c r="D80" s="129">
        <f>B80+C80</f>
        <v>0</v>
      </c>
      <c r="E80" s="129"/>
      <c r="F80" s="129"/>
      <c r="G80" s="129">
        <f t="shared" si="7"/>
        <v>0</v>
      </c>
    </row>
    <row r="81" spans="1:7" ht="25.5">
      <c r="A81" s="10" t="s">
        <v>450</v>
      </c>
      <c r="B81" s="129">
        <v>0</v>
      </c>
      <c r="C81" s="129">
        <v>0</v>
      </c>
      <c r="D81" s="129">
        <f>B81+C81</f>
        <v>0</v>
      </c>
      <c r="E81" s="129">
        <v>0</v>
      </c>
      <c r="F81" s="129">
        <v>0</v>
      </c>
      <c r="G81" s="129">
        <f t="shared" si="7"/>
        <v>0</v>
      </c>
    </row>
    <row r="82" spans="1:7" ht="12.75">
      <c r="A82" s="203" t="s">
        <v>451</v>
      </c>
      <c r="B82" s="129"/>
      <c r="C82" s="129"/>
      <c r="D82" s="129">
        <f>B82+C82</f>
        <v>0</v>
      </c>
      <c r="E82" s="129"/>
      <c r="F82" s="129"/>
      <c r="G82" s="129">
        <f t="shared" si="7"/>
        <v>0</v>
      </c>
    </row>
    <row r="83" spans="1:7" ht="12.75">
      <c r="A83" s="203" t="s">
        <v>452</v>
      </c>
      <c r="B83" s="129"/>
      <c r="C83" s="129"/>
      <c r="D83" s="129">
        <f>B83+C83</f>
        <v>0</v>
      </c>
      <c r="E83" s="129"/>
      <c r="F83" s="129"/>
      <c r="G83" s="129">
        <f t="shared" si="7"/>
        <v>0</v>
      </c>
    </row>
    <row r="84" spans="1:7" ht="12.75">
      <c r="A84" s="204"/>
      <c r="B84" s="129"/>
      <c r="C84" s="129"/>
      <c r="D84" s="129"/>
      <c r="E84" s="129"/>
      <c r="F84" s="129"/>
      <c r="G84" s="129"/>
    </row>
    <row r="85" spans="1:7" ht="12.75">
      <c r="A85" s="202" t="s">
        <v>410</v>
      </c>
      <c r="B85" s="131">
        <f aca="true" t="shared" si="11" ref="B85:G85">B11+B48</f>
        <v>18370500</v>
      </c>
      <c r="C85" s="131">
        <f t="shared" si="11"/>
        <v>411424.28</v>
      </c>
      <c r="D85" s="131">
        <f t="shared" si="11"/>
        <v>18781924.28</v>
      </c>
      <c r="E85" s="131">
        <f t="shared" si="11"/>
        <v>8167959.35</v>
      </c>
      <c r="F85" s="131">
        <f t="shared" si="11"/>
        <v>8167959.35</v>
      </c>
      <c r="G85" s="131">
        <f t="shared" si="11"/>
        <v>10613964.930000002</v>
      </c>
    </row>
    <row r="86" spans="1:7" ht="13.5" thickBot="1">
      <c r="A86" s="207"/>
      <c r="B86" s="208"/>
      <c r="C86" s="208"/>
      <c r="D86" s="208"/>
      <c r="E86" s="208"/>
      <c r="F86" s="208"/>
      <c r="G86" s="208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H33"/>
  <sheetViews>
    <sheetView zoomScalePageLayoutView="0" workbookViewId="0" topLeftCell="A1">
      <selection activeCell="B35" sqref="B35"/>
    </sheetView>
  </sheetViews>
  <sheetFormatPr defaultColWidth="11.421875" defaultRowHeight="15"/>
  <cols>
    <col min="1" max="1" width="2.7109375" style="0" customWidth="1"/>
    <col min="2" max="2" width="62.8515625" style="0" customWidth="1"/>
    <col min="4" max="4" width="13.140625" style="0" customWidth="1"/>
  </cols>
  <sheetData>
    <row r="1" ht="15.75" thickBot="1"/>
    <row r="2" spans="2:8" ht="15">
      <c r="B2" s="23" t="s">
        <v>120</v>
      </c>
      <c r="C2" s="24"/>
      <c r="D2" s="24"/>
      <c r="E2" s="24"/>
      <c r="F2" s="24"/>
      <c r="G2" s="24"/>
      <c r="H2" s="32"/>
    </row>
    <row r="3" spans="2:8" ht="15">
      <c r="B3" s="33" t="s">
        <v>124</v>
      </c>
      <c r="C3" s="34"/>
      <c r="D3" s="34"/>
      <c r="E3" s="34"/>
      <c r="F3" s="34"/>
      <c r="G3" s="34"/>
      <c r="H3" s="35"/>
    </row>
    <row r="4" spans="2:8" ht="15">
      <c r="B4" s="33" t="s">
        <v>125</v>
      </c>
      <c r="C4" s="34"/>
      <c r="D4" s="34"/>
      <c r="E4" s="34"/>
      <c r="F4" s="34"/>
      <c r="G4" s="34"/>
      <c r="H4" s="35"/>
    </row>
    <row r="5" spans="2:8" ht="15">
      <c r="B5" s="33" t="s">
        <v>126</v>
      </c>
      <c r="C5" s="34"/>
      <c r="D5" s="34"/>
      <c r="E5" s="34"/>
      <c r="F5" s="34"/>
      <c r="G5" s="34"/>
      <c r="H5" s="35"/>
    </row>
    <row r="6" spans="2:8" ht="15.75" thickBot="1">
      <c r="B6" s="36" t="s">
        <v>1</v>
      </c>
      <c r="C6" s="37"/>
      <c r="D6" s="37"/>
      <c r="E6" s="37"/>
      <c r="F6" s="37"/>
      <c r="G6" s="37"/>
      <c r="H6" s="38"/>
    </row>
    <row r="7" spans="2:8" ht="15.75" thickBot="1">
      <c r="B7" s="39" t="s">
        <v>2</v>
      </c>
      <c r="C7" s="40" t="s">
        <v>127</v>
      </c>
      <c r="D7" s="41"/>
      <c r="E7" s="41"/>
      <c r="F7" s="41"/>
      <c r="G7" s="42"/>
      <c r="H7" s="43" t="s">
        <v>128</v>
      </c>
    </row>
    <row r="8" spans="2:8" ht="26.25" thickBot="1">
      <c r="B8" s="44"/>
      <c r="C8" s="22" t="s">
        <v>129</v>
      </c>
      <c r="D8" s="22" t="s">
        <v>130</v>
      </c>
      <c r="E8" s="22" t="s">
        <v>131</v>
      </c>
      <c r="F8" s="22" t="s">
        <v>132</v>
      </c>
      <c r="G8" s="22" t="s">
        <v>133</v>
      </c>
      <c r="H8" s="45"/>
    </row>
    <row r="9" spans="2:8" ht="15">
      <c r="B9" s="46" t="s">
        <v>134</v>
      </c>
      <c r="C9" s="47">
        <v>13862661</v>
      </c>
      <c r="D9" s="47">
        <v>0</v>
      </c>
      <c r="E9" s="47">
        <v>13862661</v>
      </c>
      <c r="F9" s="47">
        <v>2721435.65</v>
      </c>
      <c r="G9" s="47">
        <v>2721435.65</v>
      </c>
      <c r="H9" s="7">
        <v>11141225.35</v>
      </c>
    </row>
    <row r="10" spans="2:8" ht="15">
      <c r="B10" s="48" t="s">
        <v>135</v>
      </c>
      <c r="C10" s="47">
        <v>13862661</v>
      </c>
      <c r="D10" s="7">
        <v>0</v>
      </c>
      <c r="E10" s="9">
        <v>13862661</v>
      </c>
      <c r="F10" s="7">
        <v>2721435.65</v>
      </c>
      <c r="G10" s="7">
        <v>2721435.65</v>
      </c>
      <c r="H10" s="9">
        <v>11141225.35</v>
      </c>
    </row>
    <row r="11" spans="2:8" ht="15">
      <c r="B11" s="48" t="s">
        <v>136</v>
      </c>
      <c r="C11" s="47"/>
      <c r="D11" s="7"/>
      <c r="E11" s="9">
        <v>0</v>
      </c>
      <c r="F11" s="7"/>
      <c r="G11" s="7"/>
      <c r="H11" s="9">
        <v>0</v>
      </c>
    </row>
    <row r="12" spans="2:8" ht="15">
      <c r="B12" s="48" t="s">
        <v>137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9">
        <v>0</v>
      </c>
    </row>
    <row r="13" spans="2:8" ht="15">
      <c r="B13" s="50" t="s">
        <v>138</v>
      </c>
      <c r="C13" s="47"/>
      <c r="D13" s="7"/>
      <c r="E13" s="9">
        <v>0</v>
      </c>
      <c r="F13" s="7"/>
      <c r="G13" s="7"/>
      <c r="H13" s="9">
        <v>0</v>
      </c>
    </row>
    <row r="14" spans="2:8" ht="15">
      <c r="B14" s="50" t="s">
        <v>139</v>
      </c>
      <c r="C14" s="47"/>
      <c r="D14" s="7"/>
      <c r="E14" s="9">
        <v>0</v>
      </c>
      <c r="F14" s="7"/>
      <c r="G14" s="7"/>
      <c r="H14" s="9">
        <v>0</v>
      </c>
    </row>
    <row r="15" spans="2:8" ht="15">
      <c r="B15" s="48" t="s">
        <v>140</v>
      </c>
      <c r="C15" s="47"/>
      <c r="D15" s="7"/>
      <c r="E15" s="9">
        <v>0</v>
      </c>
      <c r="F15" s="7"/>
      <c r="G15" s="7"/>
      <c r="H15" s="9">
        <v>0</v>
      </c>
    </row>
    <row r="16" spans="2:8" ht="25.5">
      <c r="B16" s="48" t="s">
        <v>141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9">
        <v>0</v>
      </c>
    </row>
    <row r="17" spans="2:8" ht="15">
      <c r="B17" s="50" t="s">
        <v>142</v>
      </c>
      <c r="C17" s="47"/>
      <c r="D17" s="7"/>
      <c r="E17" s="9">
        <v>0</v>
      </c>
      <c r="F17" s="7"/>
      <c r="G17" s="7"/>
      <c r="H17" s="9">
        <v>0</v>
      </c>
    </row>
    <row r="18" spans="2:8" ht="15">
      <c r="B18" s="50" t="s">
        <v>143</v>
      </c>
      <c r="C18" s="47"/>
      <c r="D18" s="7"/>
      <c r="E18" s="9">
        <v>0</v>
      </c>
      <c r="F18" s="7"/>
      <c r="G18" s="7"/>
      <c r="H18" s="9">
        <v>0</v>
      </c>
    </row>
    <row r="19" spans="2:8" ht="15">
      <c r="B19" s="48" t="s">
        <v>144</v>
      </c>
      <c r="C19" s="47"/>
      <c r="D19" s="7"/>
      <c r="E19" s="9">
        <v>0</v>
      </c>
      <c r="F19" s="7"/>
      <c r="G19" s="7"/>
      <c r="H19" s="9">
        <v>0</v>
      </c>
    </row>
    <row r="20" spans="2:8" ht="15">
      <c r="B20" s="51"/>
      <c r="C20" s="52"/>
      <c r="D20" s="53"/>
      <c r="E20" s="53"/>
      <c r="F20" s="53"/>
      <c r="G20" s="53"/>
      <c r="H20" s="54"/>
    </row>
    <row r="21" spans="2:8" ht="15">
      <c r="B21" s="46" t="s">
        <v>145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7">
        <v>0</v>
      </c>
    </row>
    <row r="22" spans="2:8" ht="15">
      <c r="B22" s="48" t="s">
        <v>135</v>
      </c>
      <c r="C22" s="47"/>
      <c r="D22" s="7"/>
      <c r="E22" s="9">
        <v>0</v>
      </c>
      <c r="F22" s="7"/>
      <c r="G22" s="7"/>
      <c r="H22" s="9">
        <v>0</v>
      </c>
    </row>
    <row r="23" spans="2:8" ht="15">
      <c r="B23" s="48" t="s">
        <v>136</v>
      </c>
      <c r="C23" s="47"/>
      <c r="D23" s="7"/>
      <c r="E23" s="9">
        <v>0</v>
      </c>
      <c r="F23" s="7"/>
      <c r="G23" s="7"/>
      <c r="H23" s="9">
        <v>0</v>
      </c>
    </row>
    <row r="24" spans="2:8" ht="15">
      <c r="B24" s="48" t="s">
        <v>137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9">
        <v>0</v>
      </c>
    </row>
    <row r="25" spans="2:8" ht="15">
      <c r="B25" s="50" t="s">
        <v>138</v>
      </c>
      <c r="C25" s="47"/>
      <c r="D25" s="7"/>
      <c r="E25" s="9">
        <v>0</v>
      </c>
      <c r="F25" s="7"/>
      <c r="G25" s="7"/>
      <c r="H25" s="9">
        <v>0</v>
      </c>
    </row>
    <row r="26" spans="2:8" ht="15">
      <c r="B26" s="50" t="s">
        <v>139</v>
      </c>
      <c r="C26" s="47"/>
      <c r="D26" s="7"/>
      <c r="E26" s="9">
        <v>0</v>
      </c>
      <c r="F26" s="7"/>
      <c r="G26" s="7"/>
      <c r="H26" s="9">
        <v>0</v>
      </c>
    </row>
    <row r="27" spans="2:8" ht="15">
      <c r="B27" s="48" t="s">
        <v>140</v>
      </c>
      <c r="C27" s="47"/>
      <c r="D27" s="7"/>
      <c r="E27" s="9">
        <v>0</v>
      </c>
      <c r="F27" s="7"/>
      <c r="G27" s="7"/>
      <c r="H27" s="9">
        <v>0</v>
      </c>
    </row>
    <row r="28" spans="2:8" ht="25.5">
      <c r="B28" s="48" t="s">
        <v>141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9">
        <v>0</v>
      </c>
    </row>
    <row r="29" spans="2:8" ht="15">
      <c r="B29" s="50" t="s">
        <v>142</v>
      </c>
      <c r="C29" s="47"/>
      <c r="D29" s="7"/>
      <c r="E29" s="9">
        <v>0</v>
      </c>
      <c r="F29" s="7"/>
      <c r="G29" s="7"/>
      <c r="H29" s="9">
        <v>0</v>
      </c>
    </row>
    <row r="30" spans="2:8" ht="15">
      <c r="B30" s="50" t="s">
        <v>143</v>
      </c>
      <c r="C30" s="47"/>
      <c r="D30" s="7"/>
      <c r="E30" s="9">
        <v>0</v>
      </c>
      <c r="F30" s="7"/>
      <c r="G30" s="7"/>
      <c r="H30" s="9">
        <v>0</v>
      </c>
    </row>
    <row r="31" spans="2:8" ht="15">
      <c r="B31" s="48" t="s">
        <v>144</v>
      </c>
      <c r="C31" s="47"/>
      <c r="D31" s="7"/>
      <c r="E31" s="9">
        <v>0</v>
      </c>
      <c r="F31" s="7"/>
      <c r="G31" s="7"/>
      <c r="H31" s="9">
        <v>0</v>
      </c>
    </row>
    <row r="32" spans="2:8" ht="15">
      <c r="B32" s="46" t="s">
        <v>146</v>
      </c>
      <c r="C32" s="47">
        <v>13862661</v>
      </c>
      <c r="D32" s="47">
        <v>0</v>
      </c>
      <c r="E32" s="47">
        <v>13862661</v>
      </c>
      <c r="F32" s="47">
        <v>2721435.65</v>
      </c>
      <c r="G32" s="47">
        <v>2721435.65</v>
      </c>
      <c r="H32" s="47">
        <v>11141225.35</v>
      </c>
    </row>
    <row r="33" spans="2:8" ht="15.75" thickBot="1">
      <c r="B33" s="55"/>
      <c r="C33" s="56"/>
      <c r="D33" s="57"/>
      <c r="E33" s="57"/>
      <c r="F33" s="57"/>
      <c r="G33" s="57"/>
      <c r="H33" s="57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Servicio social</cp:lastModifiedBy>
  <cp:lastPrinted>2016-12-20T19:33:34Z</cp:lastPrinted>
  <dcterms:created xsi:type="dcterms:W3CDTF">2016-10-11T18:36:49Z</dcterms:created>
  <dcterms:modified xsi:type="dcterms:W3CDTF">2023-07-28T20:33:17Z</dcterms:modified>
  <cp:category/>
  <cp:version/>
  <cp:contentType/>
  <cp:contentStatus/>
</cp:coreProperties>
</file>